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2930" windowHeight="5100" tabRatio="601" activeTab="0"/>
  </bookViews>
  <sheets>
    <sheet name="52(1)-(2)" sheetId="1" r:id="rId1"/>
    <sheet name="52(3)-(4)" sheetId="2" r:id="rId2"/>
  </sheets>
  <definedNames>
    <definedName name="_xlnm.Print_Area" localSheetId="0">'52(1)-(2)'!$A$1:$AK$49</definedName>
    <definedName name="_xlnm.Print_Area" localSheetId="1">'52(3)-(4)'!$A$1:$AK$48</definedName>
  </definedNames>
  <calcPr fullCalcOnLoad="1"/>
</workbook>
</file>

<file path=xl/sharedStrings.xml><?xml version="1.0" encoding="utf-8"?>
<sst xmlns="http://schemas.openxmlformats.org/spreadsheetml/2006/main" count="882" uniqueCount="93">
  <si>
    <t>単位　便</t>
  </si>
  <si>
    <t>年度および月次</t>
  </si>
  <si>
    <t>予定便数</t>
  </si>
  <si>
    <t>単位　人</t>
  </si>
  <si>
    <t>計</t>
  </si>
  <si>
    <t>乗　客</t>
  </si>
  <si>
    <t>降　客</t>
  </si>
  <si>
    <t xml:space="preserve"> 利   用   状   況</t>
  </si>
  <si>
    <t xml:space="preserve">  乗  降  客  人  員</t>
  </si>
  <si>
    <t>月</t>
  </si>
  <si>
    <t>注1　片道を1便とする。</t>
  </si>
  <si>
    <t>　 2　その他は，不定期便（臨時便，ダイバート便，チャーター便）の合計である。</t>
  </si>
  <si>
    <t xml:space="preserve"> 　運  航  状  況</t>
  </si>
  <si>
    <t>東　　　京　　　線</t>
  </si>
  <si>
    <t>函　　　館　　　線</t>
  </si>
  <si>
    <t>ソ　　ウ　　ル　　線</t>
  </si>
  <si>
    <t>東　　　　京　　　　線</t>
  </si>
  <si>
    <t>函　　　　館　　　　線</t>
  </si>
  <si>
    <t>釧　　　　路　　　　線</t>
  </si>
  <si>
    <t>そ　　　の　　　他</t>
  </si>
  <si>
    <t>年度</t>
  </si>
  <si>
    <t>総                       数</t>
  </si>
  <si>
    <t>予　定　便　数</t>
  </si>
  <si>
    <t>定期便(国際線）</t>
  </si>
  <si>
    <t>定</t>
  </si>
  <si>
    <t>期</t>
  </si>
  <si>
    <t>便</t>
  </si>
  <si>
    <t>名  古  屋  線　</t>
  </si>
  <si>
    <t>定 期 便 ( 国 際 線 ）</t>
  </si>
  <si>
    <t>資料　土木部</t>
  </si>
  <si>
    <t>運　航　便　数</t>
  </si>
  <si>
    <t>運航便数</t>
  </si>
  <si>
    <t>大阪（伊丹・関西）線</t>
  </si>
  <si>
    <t>国     内     総     数</t>
  </si>
  <si>
    <t>総                         数</t>
  </si>
  <si>
    <t>国   内   総   数</t>
  </si>
  <si>
    <t xml:space="preserve"> 名　　古　　屋　　線</t>
  </si>
  <si>
    <t xml:space="preserve">（1）　旭  川  空  港　 </t>
  </si>
  <si>
    <t xml:space="preserve">（3）　旭  川  空  港　貨　物　 </t>
  </si>
  <si>
    <t xml:space="preserve"> 　輸　送  状  況　(　航　空　貨　物　）</t>
  </si>
  <si>
    <t>単位　ｋｇ</t>
  </si>
  <si>
    <t>総　　　　　　　　　数</t>
  </si>
  <si>
    <t>発　送</t>
  </si>
  <si>
    <t>到　着</t>
  </si>
  <si>
    <t xml:space="preserve">（4）　旭  川  空  港　貨　物　 </t>
  </si>
  <si>
    <t xml:space="preserve"> 　輸　送  状  況　(　航　空　郵　便　）</t>
  </si>
  <si>
    <t xml:space="preserve"> 新　　千　　歳　　線</t>
  </si>
  <si>
    <t>新  千  歳  線　</t>
  </si>
  <si>
    <t>古　 屋 　線</t>
  </si>
  <si>
    <t>大阪（伊丹</t>
  </si>
  <si>
    <t>・関西）線</t>
  </si>
  <si>
    <t>（</t>
  </si>
  <si>
    <t>）</t>
  </si>
  <si>
    <t>国</t>
  </si>
  <si>
    <t>内</t>
  </si>
  <si>
    <t>線</t>
  </si>
  <si>
    <t xml:space="preserve">（2）　旭  川  空  港　 </t>
  </si>
  <si>
    <t>名　</t>
  </si>
  <si>
    <t>大阪（伊丹・関西）線</t>
  </si>
  <si>
    <t>平成22</t>
  </si>
  <si>
    <t>年　　　4</t>
  </si>
  <si>
    <t>年　　　1</t>
  </si>
  <si>
    <t>年　　4</t>
  </si>
  <si>
    <t>年　　1</t>
  </si>
  <si>
    <t>(2008)</t>
  </si>
  <si>
    <t>(2009)</t>
  </si>
  <si>
    <t>注1　その他は，不定期便（臨時便，ダイバート便，チャーター便）の合計である。</t>
  </si>
  <si>
    <t>平成20</t>
  </si>
  <si>
    <t>平成23</t>
  </si>
  <si>
    <t>(2010)</t>
  </si>
  <si>
    <t>21</t>
  </si>
  <si>
    <t>22</t>
  </si>
  <si>
    <t>-</t>
  </si>
  <si>
    <t>-</t>
  </si>
  <si>
    <t>-</t>
  </si>
  <si>
    <t>神　　　戸　　　線</t>
  </si>
  <si>
    <t>神　　　　戸　　　　線</t>
  </si>
  <si>
    <t>-</t>
  </si>
  <si>
    <t>-</t>
  </si>
  <si>
    <t>-</t>
  </si>
  <si>
    <t>-</t>
  </si>
  <si>
    <t xml:space="preserve">52 　旭   川   空   港  </t>
  </si>
  <si>
    <t>-</t>
  </si>
  <si>
    <t>-</t>
  </si>
  <si>
    <t>-</t>
  </si>
  <si>
    <t>内</t>
  </si>
  <si>
    <t>）</t>
  </si>
  <si>
    <t>　 3　新千歳経由線(羽田線)の定期便の便数は旭川-東京線に含まれている。</t>
  </si>
  <si>
    <t>　 4　総数には，その他の便を含まない。</t>
  </si>
  <si>
    <t>　 2　神戸線の定期便は平成22年7月～10月まで運航。</t>
  </si>
  <si>
    <t>注　その他は，不定期便（臨時便，ダイバート便，チャーター便）の合計である。</t>
  </si>
  <si>
    <t>）</t>
  </si>
  <si>
    <t>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</si>
</sst>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&quot;¥&quot;#,##0_);[Red]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7"/>
      <name val="ＭＳ Ｐ明朝"/>
      <family val="1"/>
    </font>
    <font>
      <b/>
      <sz val="9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b/>
      <sz val="9.5"/>
      <name val="ＭＳ Ｐ明朝"/>
      <family val="1"/>
    </font>
    <font>
      <sz val="7.5"/>
      <name val="ＭＳ Ｐ明朝"/>
      <family val="1"/>
    </font>
    <font>
      <b/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5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right" vertical="center" indent="1"/>
    </xf>
    <xf numFmtId="177" fontId="11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5"/>
    </xf>
    <xf numFmtId="0" fontId="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 shrinkToFit="1"/>
    </xf>
    <xf numFmtId="42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horizontal="right" vertical="center" shrinkToFit="1"/>
    </xf>
    <xf numFmtId="177" fontId="15" fillId="0" borderId="0" xfId="0" applyNumberFormat="1" applyFont="1" applyFill="1" applyBorder="1" applyAlignment="1">
      <alignment horizontal="right" vertical="center"/>
    </xf>
    <xf numFmtId="42" fontId="15" fillId="0" borderId="22" xfId="0" applyNumberFormat="1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vertical="center"/>
    </xf>
    <xf numFmtId="177" fontId="15" fillId="0" borderId="21" xfId="0" applyNumberFormat="1" applyFont="1" applyFill="1" applyBorder="1" applyAlignment="1">
      <alignment horizontal="right" vertical="center" shrinkToFit="1"/>
    </xf>
    <xf numFmtId="177" fontId="15" fillId="0" borderId="0" xfId="0" applyNumberFormat="1" applyFont="1" applyFill="1" applyBorder="1" applyAlignment="1">
      <alignment horizontal="right" vertical="center" shrinkToFit="1"/>
    </xf>
    <xf numFmtId="42" fontId="15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5" fillId="0" borderId="19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5" fillId="0" borderId="23" xfId="0" applyNumberFormat="1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177" fontId="5" fillId="0" borderId="13" xfId="0" applyNumberFormat="1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indent="15"/>
    </xf>
    <xf numFmtId="0" fontId="13" fillId="0" borderId="12" xfId="0" applyFont="1" applyFill="1" applyBorder="1" applyAlignment="1">
      <alignment horizontal="left" vertical="center" indent="15"/>
    </xf>
    <xf numFmtId="177" fontId="14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indent="15"/>
    </xf>
    <xf numFmtId="0" fontId="3" fillId="0" borderId="12" xfId="0" applyFont="1" applyFill="1" applyBorder="1" applyAlignment="1">
      <alignment horizontal="left" vertical="center" indent="15"/>
    </xf>
    <xf numFmtId="177" fontId="16" fillId="0" borderId="12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16" fillId="0" borderId="21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 shrinkToFit="1"/>
    </xf>
    <xf numFmtId="177" fontId="16" fillId="0" borderId="12" xfId="0" applyNumberFormat="1" applyFont="1" applyFill="1" applyBorder="1" applyAlignment="1">
      <alignment horizontal="right" vertical="center" shrinkToFit="1"/>
    </xf>
    <xf numFmtId="177" fontId="15" fillId="0" borderId="12" xfId="0" applyNumberFormat="1" applyFont="1" applyFill="1" applyBorder="1" applyAlignment="1">
      <alignment horizontal="right" vertical="center" shrinkToFit="1"/>
    </xf>
    <xf numFmtId="177" fontId="16" fillId="0" borderId="21" xfId="0" applyNumberFormat="1" applyFont="1" applyFill="1" applyBorder="1" applyAlignment="1">
      <alignment horizontal="right" vertical="center" shrinkToFit="1"/>
    </xf>
    <xf numFmtId="42" fontId="15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176" fontId="13" fillId="0" borderId="12" xfId="0" applyNumberFormat="1" applyFont="1" applyFill="1" applyBorder="1" applyAlignment="1">
      <alignment horizontal="right" vertical="center"/>
    </xf>
    <xf numFmtId="177" fontId="15" fillId="0" borderId="26" xfId="0" applyNumberFormat="1" applyFont="1" applyFill="1" applyBorder="1" applyAlignment="1">
      <alignment horizontal="right" vertical="center" shrinkToFit="1"/>
    </xf>
    <xf numFmtId="177" fontId="15" fillId="0" borderId="21" xfId="0" applyNumberFormat="1" applyFont="1" applyFill="1" applyBorder="1" applyAlignment="1">
      <alignment horizontal="right" vertical="center"/>
    </xf>
    <xf numFmtId="177" fontId="15" fillId="0" borderId="26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42" fontId="11" fillId="0" borderId="0" xfId="0" applyNumberFormat="1" applyFont="1" applyFill="1" applyBorder="1" applyAlignment="1">
      <alignment horizontal="right" vertical="center" shrinkToFit="1"/>
    </xf>
    <xf numFmtId="42" fontId="3" fillId="0" borderId="0" xfId="0" applyNumberFormat="1" applyFont="1" applyFill="1" applyBorder="1" applyAlignment="1">
      <alignment horizontal="right" vertical="center" shrinkToFit="1"/>
    </xf>
    <xf numFmtId="42" fontId="3" fillId="0" borderId="12" xfId="0" applyNumberFormat="1" applyFont="1" applyFill="1" applyBorder="1" applyAlignment="1">
      <alignment horizontal="right" vertical="center" shrinkToFit="1"/>
    </xf>
    <xf numFmtId="42" fontId="13" fillId="0" borderId="12" xfId="0" applyNumberFormat="1" applyFont="1" applyFill="1" applyBorder="1" applyAlignment="1">
      <alignment horizontal="right" vertical="center"/>
    </xf>
    <xf numFmtId="42" fontId="15" fillId="0" borderId="0" xfId="0" applyNumberFormat="1" applyFont="1" applyFill="1" applyBorder="1" applyAlignment="1">
      <alignment horizontal="right" vertical="center" shrinkToFit="1"/>
    </xf>
    <xf numFmtId="42" fontId="15" fillId="0" borderId="12" xfId="0" applyNumberFormat="1" applyFont="1" applyFill="1" applyBorder="1" applyAlignment="1">
      <alignment horizontal="right" vertical="center" shrinkToFit="1"/>
    </xf>
    <xf numFmtId="42" fontId="3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 indent="1"/>
    </xf>
    <xf numFmtId="176" fontId="13" fillId="0" borderId="0" xfId="0" applyNumberFormat="1" applyFont="1" applyFill="1" applyBorder="1" applyAlignment="1">
      <alignment horizontal="right" vertical="center" indent="1"/>
    </xf>
    <xf numFmtId="177" fontId="5" fillId="0" borderId="15" xfId="0" applyNumberFormat="1" applyFont="1" applyFill="1" applyBorder="1" applyAlignment="1">
      <alignment horizontal="center" vertical="center" shrinkToFit="1"/>
    </xf>
    <xf numFmtId="177" fontId="5" fillId="0" borderId="27" xfId="0" applyNumberFormat="1" applyFont="1" applyFill="1" applyBorder="1" applyAlignment="1">
      <alignment horizontal="center" vertical="center" shrinkToFit="1"/>
    </xf>
    <xf numFmtId="177" fontId="13" fillId="0" borderId="22" xfId="0" applyNumberFormat="1" applyFont="1" applyFill="1" applyBorder="1" applyAlignment="1">
      <alignment horizontal="right" vertical="center" indent="1"/>
    </xf>
    <xf numFmtId="177" fontId="13" fillId="0" borderId="0" xfId="0" applyNumberFormat="1" applyFont="1" applyFill="1" applyBorder="1" applyAlignment="1">
      <alignment horizontal="right" vertical="center" indent="1"/>
    </xf>
    <xf numFmtId="176" fontId="13" fillId="0" borderId="12" xfId="0" applyNumberFormat="1" applyFont="1" applyFill="1" applyBorder="1" applyAlignment="1">
      <alignment horizontal="right" vertical="center" indent="1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right" vertical="center" indent="1"/>
    </xf>
    <xf numFmtId="177" fontId="14" fillId="0" borderId="0" xfId="0" applyNumberFormat="1" applyFont="1" applyFill="1" applyBorder="1" applyAlignment="1">
      <alignment horizontal="right" vertical="center" indent="1"/>
    </xf>
    <xf numFmtId="177" fontId="13" fillId="0" borderId="23" xfId="0" applyNumberFormat="1" applyFont="1" applyFill="1" applyBorder="1" applyAlignment="1">
      <alignment horizontal="right" vertical="center" indent="1"/>
    </xf>
    <xf numFmtId="42" fontId="13" fillId="0" borderId="0" xfId="0" applyNumberFormat="1" applyFont="1" applyFill="1" applyBorder="1" applyAlignment="1">
      <alignment horizontal="center" vertical="center"/>
    </xf>
    <xf numFmtId="177" fontId="13" fillId="0" borderId="21" xfId="0" applyNumberFormat="1" applyFont="1" applyFill="1" applyBorder="1" applyAlignment="1">
      <alignment horizontal="right" vertical="center" indent="1"/>
    </xf>
    <xf numFmtId="176" fontId="14" fillId="0" borderId="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177" fontId="5" fillId="0" borderId="14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7" fontId="5" fillId="0" borderId="2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shrinkToFit="1"/>
    </xf>
    <xf numFmtId="177" fontId="14" fillId="0" borderId="21" xfId="0" applyNumberFormat="1" applyFont="1" applyFill="1" applyBorder="1" applyAlignment="1">
      <alignment horizontal="right" vertical="center" indent="1"/>
    </xf>
    <xf numFmtId="177" fontId="3" fillId="0" borderId="21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3" fillId="0" borderId="26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0" fontId="13" fillId="0" borderId="22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7" fontId="13" fillId="0" borderId="26" xfId="0" applyNumberFormat="1" applyFont="1" applyFill="1" applyBorder="1" applyAlignment="1">
      <alignment horizontal="right" vertical="center" indent="1"/>
    </xf>
    <xf numFmtId="177" fontId="3" fillId="0" borderId="3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13" fillId="0" borderId="22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75390625" defaultRowHeight="14.25" customHeight="1"/>
  <cols>
    <col min="1" max="1" width="1.4921875" style="13" customWidth="1"/>
    <col min="2" max="2" width="5.375" style="12" customWidth="1"/>
    <col min="3" max="3" width="5.375" style="32" customWidth="1"/>
    <col min="4" max="4" width="5.375" style="33" customWidth="1"/>
    <col min="5" max="5" width="5.125" style="13" customWidth="1"/>
    <col min="6" max="6" width="6.125" style="13" customWidth="1"/>
    <col min="7" max="8" width="6.875" style="13" customWidth="1"/>
    <col min="9" max="9" width="6.125" style="13" customWidth="1"/>
    <col min="10" max="11" width="5.875" style="13" customWidth="1"/>
    <col min="12" max="12" width="6.125" style="13" customWidth="1"/>
    <col min="13" max="15" width="5.875" style="13" customWidth="1"/>
    <col min="16" max="17" width="5.875" style="34" customWidth="1"/>
    <col min="18" max="18" width="5.875" style="13" customWidth="1"/>
    <col min="19" max="20" width="2.00390625" style="34" customWidth="1"/>
    <col min="21" max="40" width="5.875" style="13" customWidth="1"/>
    <col min="41" max="16384" width="9.75390625" style="13" customWidth="1"/>
  </cols>
  <sheetData>
    <row r="1" spans="2:29" s="1" customFormat="1" ht="18" customHeight="1">
      <c r="B1" s="2"/>
      <c r="C1" s="3"/>
      <c r="Q1" s="4"/>
      <c r="R1" s="4" t="s">
        <v>81</v>
      </c>
      <c r="S1" s="4"/>
      <c r="T1" s="4"/>
      <c r="U1" s="5" t="s">
        <v>7</v>
      </c>
      <c r="V1" s="6"/>
      <c r="W1" s="6"/>
      <c r="X1" s="6"/>
      <c r="Y1" s="6"/>
      <c r="Z1" s="6"/>
      <c r="AA1" s="6"/>
      <c r="AB1" s="6"/>
      <c r="AC1" s="6"/>
    </row>
    <row r="2" spans="2:29" s="7" customFormat="1" ht="14.25" customHeight="1">
      <c r="B2" s="8"/>
      <c r="C2" s="9"/>
      <c r="R2" s="10"/>
      <c r="V2" s="11"/>
      <c r="W2" s="11"/>
      <c r="X2" s="11"/>
      <c r="Y2" s="11"/>
      <c r="Z2" s="11"/>
      <c r="AA2" s="11"/>
      <c r="AB2" s="11"/>
      <c r="AC2" s="11"/>
    </row>
    <row r="3" spans="2:21" s="7" customFormat="1" ht="14.25" customHeight="1">
      <c r="B3" s="8"/>
      <c r="C3" s="9"/>
      <c r="Q3" s="12"/>
      <c r="R3" s="12" t="s">
        <v>37</v>
      </c>
      <c r="S3" s="12"/>
      <c r="T3" s="12"/>
      <c r="U3" s="13" t="s">
        <v>12</v>
      </c>
    </row>
    <row r="4" spans="2:20" s="7" customFormat="1" ht="14.25" customHeight="1" thickBot="1">
      <c r="B4" s="9" t="s">
        <v>0</v>
      </c>
      <c r="C4" s="9"/>
      <c r="D4" s="14"/>
      <c r="P4" s="10"/>
      <c r="Q4" s="10"/>
      <c r="S4" s="10"/>
      <c r="T4" s="10"/>
    </row>
    <row r="5" spans="2:55" s="7" customFormat="1" ht="17.25" customHeight="1" thickTop="1">
      <c r="B5" s="135" t="s">
        <v>1</v>
      </c>
      <c r="C5" s="135"/>
      <c r="D5" s="135"/>
      <c r="E5" s="136"/>
      <c r="F5" s="166" t="s">
        <v>21</v>
      </c>
      <c r="G5" s="135"/>
      <c r="H5" s="135"/>
      <c r="I5" s="136"/>
      <c r="J5" s="15"/>
      <c r="K5" s="15"/>
      <c r="L5" s="50" t="s">
        <v>24</v>
      </c>
      <c r="M5" s="15"/>
      <c r="N5" s="50" t="s">
        <v>25</v>
      </c>
      <c r="O5" s="15"/>
      <c r="P5" s="50" t="s">
        <v>26</v>
      </c>
      <c r="Q5" s="15"/>
      <c r="R5" s="15"/>
      <c r="S5" s="10"/>
      <c r="T5" s="10"/>
      <c r="U5" s="15"/>
      <c r="V5" s="50" t="s">
        <v>51</v>
      </c>
      <c r="W5" s="50" t="s">
        <v>53</v>
      </c>
      <c r="X5" s="50"/>
      <c r="Y5" s="50" t="s">
        <v>85</v>
      </c>
      <c r="Z5" s="50"/>
      <c r="AA5" s="50" t="s">
        <v>55</v>
      </c>
      <c r="AB5" s="50" t="s">
        <v>86</v>
      </c>
      <c r="AC5" s="50"/>
      <c r="AD5" s="189" t="s">
        <v>23</v>
      </c>
      <c r="AE5" s="190"/>
      <c r="AF5" s="190"/>
      <c r="AG5" s="191"/>
      <c r="AH5" s="90" t="s">
        <v>19</v>
      </c>
      <c r="AI5" s="91"/>
      <c r="AM5" s="16"/>
      <c r="AN5" s="17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2:55" s="7" customFormat="1" ht="17.25" customHeight="1">
      <c r="B6" s="137"/>
      <c r="C6" s="137"/>
      <c r="D6" s="137"/>
      <c r="E6" s="138"/>
      <c r="F6" s="167"/>
      <c r="G6" s="139"/>
      <c r="H6" s="139"/>
      <c r="I6" s="140"/>
      <c r="J6" s="129" t="s">
        <v>33</v>
      </c>
      <c r="K6" s="141"/>
      <c r="L6" s="141"/>
      <c r="M6" s="141"/>
      <c r="N6" s="128" t="s">
        <v>13</v>
      </c>
      <c r="O6" s="129"/>
      <c r="P6" s="129"/>
      <c r="Q6" s="165"/>
      <c r="R6" s="51" t="s">
        <v>49</v>
      </c>
      <c r="S6" s="10"/>
      <c r="T6" s="10"/>
      <c r="U6" s="59" t="s">
        <v>50</v>
      </c>
      <c r="V6" s="128" t="s">
        <v>27</v>
      </c>
      <c r="W6" s="165"/>
      <c r="X6" s="128" t="s">
        <v>75</v>
      </c>
      <c r="Y6" s="165"/>
      <c r="Z6" s="128" t="s">
        <v>47</v>
      </c>
      <c r="AA6" s="165"/>
      <c r="AB6" s="128" t="s">
        <v>14</v>
      </c>
      <c r="AC6" s="165"/>
      <c r="AD6" s="128" t="s">
        <v>15</v>
      </c>
      <c r="AE6" s="129"/>
      <c r="AF6" s="129"/>
      <c r="AG6" s="165"/>
      <c r="AH6" s="94"/>
      <c r="AI6" s="95"/>
      <c r="AM6" s="16"/>
      <c r="AN6" s="16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2:55" s="18" customFormat="1" ht="17.25" customHeight="1">
      <c r="B7" s="139"/>
      <c r="C7" s="139"/>
      <c r="D7" s="139"/>
      <c r="E7" s="140"/>
      <c r="F7" s="168" t="s">
        <v>22</v>
      </c>
      <c r="G7" s="169"/>
      <c r="H7" s="170" t="s">
        <v>30</v>
      </c>
      <c r="I7" s="171"/>
      <c r="J7" s="129" t="s">
        <v>22</v>
      </c>
      <c r="K7" s="172"/>
      <c r="L7" s="128" t="s">
        <v>30</v>
      </c>
      <c r="M7" s="165"/>
      <c r="N7" s="129" t="s">
        <v>22</v>
      </c>
      <c r="O7" s="172"/>
      <c r="P7" s="128" t="s">
        <v>30</v>
      </c>
      <c r="Q7" s="129"/>
      <c r="R7" s="93" t="s">
        <v>2</v>
      </c>
      <c r="S7" s="10"/>
      <c r="T7" s="10"/>
      <c r="U7" s="59" t="s">
        <v>31</v>
      </c>
      <c r="V7" s="92" t="s">
        <v>2</v>
      </c>
      <c r="W7" s="92" t="s">
        <v>31</v>
      </c>
      <c r="X7" s="92" t="s">
        <v>2</v>
      </c>
      <c r="Y7" s="92" t="s">
        <v>31</v>
      </c>
      <c r="Z7" s="92" t="s">
        <v>2</v>
      </c>
      <c r="AA7" s="92" t="s">
        <v>31</v>
      </c>
      <c r="AB7" s="92" t="s">
        <v>2</v>
      </c>
      <c r="AC7" s="92" t="s">
        <v>31</v>
      </c>
      <c r="AD7" s="128" t="s">
        <v>22</v>
      </c>
      <c r="AE7" s="165"/>
      <c r="AF7" s="128" t="s">
        <v>30</v>
      </c>
      <c r="AG7" s="165"/>
      <c r="AH7" s="128" t="s">
        <v>30</v>
      </c>
      <c r="AI7" s="129"/>
      <c r="AM7" s="19"/>
      <c r="AN7" s="19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2:42" s="7" customFormat="1" ht="17.25" customHeight="1">
      <c r="B8" s="184" t="s">
        <v>67</v>
      </c>
      <c r="C8" s="185"/>
      <c r="D8" s="67" t="s">
        <v>20</v>
      </c>
      <c r="E8" s="68" t="s">
        <v>64</v>
      </c>
      <c r="F8" s="162">
        <v>9810</v>
      </c>
      <c r="G8" s="131"/>
      <c r="H8" s="131">
        <v>9694</v>
      </c>
      <c r="I8" s="131"/>
      <c r="J8" s="131">
        <v>9466</v>
      </c>
      <c r="K8" s="131"/>
      <c r="L8" s="131">
        <v>9350</v>
      </c>
      <c r="M8" s="131"/>
      <c r="N8" s="131">
        <v>7124</v>
      </c>
      <c r="O8" s="131"/>
      <c r="P8" s="131">
        <v>7040</v>
      </c>
      <c r="Q8" s="131"/>
      <c r="R8" s="63">
        <v>846</v>
      </c>
      <c r="S8" s="64"/>
      <c r="T8" s="64"/>
      <c r="U8" s="63">
        <v>844</v>
      </c>
      <c r="V8" s="63">
        <v>730</v>
      </c>
      <c r="W8" s="63">
        <v>728</v>
      </c>
      <c r="X8" s="66" t="s">
        <v>72</v>
      </c>
      <c r="Y8" s="66" t="s">
        <v>72</v>
      </c>
      <c r="Z8" s="66" t="s">
        <v>72</v>
      </c>
      <c r="AA8" s="66" t="s">
        <v>72</v>
      </c>
      <c r="AB8" s="63">
        <v>766</v>
      </c>
      <c r="AC8" s="63">
        <v>738</v>
      </c>
      <c r="AD8" s="192">
        <v>344</v>
      </c>
      <c r="AE8" s="192"/>
      <c r="AF8" s="192">
        <v>344</v>
      </c>
      <c r="AG8" s="192"/>
      <c r="AH8" s="130">
        <v>361</v>
      </c>
      <c r="AI8" s="130"/>
      <c r="AM8" s="22"/>
      <c r="AN8" s="23"/>
      <c r="AO8" s="23"/>
      <c r="AP8" s="23"/>
    </row>
    <row r="9" spans="2:42" s="7" customFormat="1" ht="17.25" customHeight="1">
      <c r="B9" s="69"/>
      <c r="C9" s="69">
        <v>21</v>
      </c>
      <c r="D9" s="72"/>
      <c r="E9" s="68" t="s">
        <v>65</v>
      </c>
      <c r="F9" s="162">
        <v>8982</v>
      </c>
      <c r="G9" s="131"/>
      <c r="H9" s="131">
        <v>8936</v>
      </c>
      <c r="I9" s="131"/>
      <c r="J9" s="131">
        <v>8786</v>
      </c>
      <c r="K9" s="131"/>
      <c r="L9" s="131">
        <v>8740</v>
      </c>
      <c r="M9" s="131"/>
      <c r="N9" s="131">
        <v>6642</v>
      </c>
      <c r="O9" s="160"/>
      <c r="P9" s="131">
        <v>6618</v>
      </c>
      <c r="Q9" s="131"/>
      <c r="R9" s="63">
        <v>482</v>
      </c>
      <c r="S9" s="64"/>
      <c r="T9" s="64"/>
      <c r="U9" s="63">
        <v>481</v>
      </c>
      <c r="V9" s="63">
        <v>730</v>
      </c>
      <c r="W9" s="63">
        <v>728</v>
      </c>
      <c r="X9" s="66" t="s">
        <v>72</v>
      </c>
      <c r="Y9" s="66" t="s">
        <v>72</v>
      </c>
      <c r="Z9" s="63">
        <v>178</v>
      </c>
      <c r="AA9" s="63">
        <v>178</v>
      </c>
      <c r="AB9" s="63">
        <v>754</v>
      </c>
      <c r="AC9" s="63">
        <v>735</v>
      </c>
      <c r="AD9" s="193">
        <v>196</v>
      </c>
      <c r="AE9" s="193"/>
      <c r="AF9" s="193">
        <v>196</v>
      </c>
      <c r="AG9" s="193"/>
      <c r="AH9" s="131">
        <v>232</v>
      </c>
      <c r="AI9" s="131"/>
      <c r="AM9" s="22"/>
      <c r="AN9" s="23"/>
      <c r="AO9" s="23"/>
      <c r="AP9" s="23"/>
    </row>
    <row r="10" spans="2:42" s="26" customFormat="1" ht="17.25" customHeight="1">
      <c r="B10" s="69"/>
      <c r="C10" s="70">
        <v>22</v>
      </c>
      <c r="D10" s="72"/>
      <c r="E10" s="71" t="s">
        <v>69</v>
      </c>
      <c r="F10" s="173">
        <f>SUM(J10,AD10)</f>
        <v>10734</v>
      </c>
      <c r="G10" s="159"/>
      <c r="H10" s="159">
        <f>SUM(L10,AF10)</f>
        <v>10631</v>
      </c>
      <c r="I10" s="159"/>
      <c r="J10" s="159">
        <f>SUM(N10,R10,V10,X10,Z10,AB10)</f>
        <v>10562</v>
      </c>
      <c r="K10" s="159"/>
      <c r="L10" s="159">
        <f>SUM(P10,U10,W10,Y10,AA10,AC10)</f>
        <v>10475</v>
      </c>
      <c r="M10" s="159"/>
      <c r="N10" s="159">
        <f>SUM(N11:O22)</f>
        <v>6972</v>
      </c>
      <c r="O10" s="159"/>
      <c r="P10" s="159">
        <f>SUM(P11:Q22)</f>
        <v>6935</v>
      </c>
      <c r="Q10" s="159"/>
      <c r="R10" s="99">
        <f>SUM(R11:R22)</f>
        <v>334</v>
      </c>
      <c r="S10" s="64"/>
      <c r="T10" s="64"/>
      <c r="U10" s="99">
        <f aca="true" t="shared" si="0" ref="U10:AC10">SUM(U11:U22)</f>
        <v>334</v>
      </c>
      <c r="V10" s="99">
        <f t="shared" si="0"/>
        <v>730</v>
      </c>
      <c r="W10" s="99">
        <f t="shared" si="0"/>
        <v>725</v>
      </c>
      <c r="X10" s="99">
        <f t="shared" si="0"/>
        <v>442</v>
      </c>
      <c r="Y10" s="99">
        <f t="shared" si="0"/>
        <v>437</v>
      </c>
      <c r="Z10" s="99">
        <f t="shared" si="0"/>
        <v>1354</v>
      </c>
      <c r="AA10" s="99">
        <f t="shared" si="0"/>
        <v>1332</v>
      </c>
      <c r="AB10" s="99">
        <f t="shared" si="0"/>
        <v>730</v>
      </c>
      <c r="AC10" s="99">
        <f t="shared" si="0"/>
        <v>712</v>
      </c>
      <c r="AD10" s="163">
        <v>172</v>
      </c>
      <c r="AE10" s="163"/>
      <c r="AF10" s="163">
        <v>156</v>
      </c>
      <c r="AG10" s="163"/>
      <c r="AH10" s="126">
        <v>334</v>
      </c>
      <c r="AI10" s="126"/>
      <c r="AM10" s="28"/>
      <c r="AN10" s="29"/>
      <c r="AO10" s="29"/>
      <c r="AP10" s="29"/>
    </row>
    <row r="11" spans="2:42" s="7" customFormat="1" ht="17.25" customHeight="1">
      <c r="B11" s="186" t="s">
        <v>59</v>
      </c>
      <c r="C11" s="187"/>
      <c r="D11" s="68" t="s">
        <v>62</v>
      </c>
      <c r="E11" s="64" t="s">
        <v>9</v>
      </c>
      <c r="F11" s="162">
        <f>SUM(J11,AD11)</f>
        <v>660</v>
      </c>
      <c r="G11" s="131"/>
      <c r="H11" s="131">
        <f>SUM(L11,AF11)</f>
        <v>648</v>
      </c>
      <c r="I11" s="131"/>
      <c r="J11" s="131">
        <f aca="true" t="shared" si="1" ref="J11:J21">SUM(N11,R11,V11,X11,Z11,AB11)</f>
        <v>660</v>
      </c>
      <c r="K11" s="131"/>
      <c r="L11" s="131">
        <f>SUM(P11,U11,W11,Y11,AA11,AC11)</f>
        <v>648</v>
      </c>
      <c r="M11" s="131"/>
      <c r="N11" s="131">
        <v>540</v>
      </c>
      <c r="O11" s="131"/>
      <c r="P11" s="131">
        <v>530</v>
      </c>
      <c r="Q11" s="131"/>
      <c r="R11" s="66" t="s">
        <v>77</v>
      </c>
      <c r="S11" s="64"/>
      <c r="T11" s="64"/>
      <c r="U11" s="66" t="s">
        <v>74</v>
      </c>
      <c r="V11" s="88">
        <v>60</v>
      </c>
      <c r="W11" s="88">
        <v>58</v>
      </c>
      <c r="X11" s="66" t="s">
        <v>74</v>
      </c>
      <c r="Y11" s="66" t="s">
        <v>74</v>
      </c>
      <c r="Z11" s="66" t="s">
        <v>74</v>
      </c>
      <c r="AA11" s="66" t="s">
        <v>74</v>
      </c>
      <c r="AB11" s="88">
        <v>60</v>
      </c>
      <c r="AC11" s="88">
        <v>60</v>
      </c>
      <c r="AD11" s="161" t="s">
        <v>74</v>
      </c>
      <c r="AE11" s="161"/>
      <c r="AF11" s="161" t="s">
        <v>74</v>
      </c>
      <c r="AG11" s="161"/>
      <c r="AH11" s="127">
        <v>7</v>
      </c>
      <c r="AI11" s="127"/>
      <c r="AM11" s="22"/>
      <c r="AN11" s="23"/>
      <c r="AO11" s="23"/>
      <c r="AP11" s="23"/>
    </row>
    <row r="12" spans="2:42" s="7" customFormat="1" ht="17.25" customHeight="1">
      <c r="B12" s="69"/>
      <c r="C12" s="72"/>
      <c r="D12" s="72">
        <v>5</v>
      </c>
      <c r="E12" s="97"/>
      <c r="F12" s="162">
        <f aca="true" t="shared" si="2" ref="F12:F22">SUM(J12,AD12)</f>
        <v>682</v>
      </c>
      <c r="G12" s="131"/>
      <c r="H12" s="131">
        <f aca="true" t="shared" si="3" ref="H12:H21">SUM(L12,AF12)</f>
        <v>682</v>
      </c>
      <c r="I12" s="131"/>
      <c r="J12" s="131">
        <f t="shared" si="1"/>
        <v>682</v>
      </c>
      <c r="K12" s="131"/>
      <c r="L12" s="131">
        <f>SUM(P12,U12,W12,Y12,AA12,AC12)</f>
        <v>682</v>
      </c>
      <c r="M12" s="131"/>
      <c r="N12" s="131">
        <v>558</v>
      </c>
      <c r="O12" s="131"/>
      <c r="P12" s="131">
        <v>558</v>
      </c>
      <c r="Q12" s="131"/>
      <c r="R12" s="66" t="s">
        <v>77</v>
      </c>
      <c r="S12" s="64"/>
      <c r="T12" s="64"/>
      <c r="U12" s="66" t="s">
        <v>77</v>
      </c>
      <c r="V12" s="88">
        <v>62</v>
      </c>
      <c r="W12" s="88">
        <v>62</v>
      </c>
      <c r="X12" s="66" t="s">
        <v>77</v>
      </c>
      <c r="Y12" s="66" t="s">
        <v>77</v>
      </c>
      <c r="Z12" s="66" t="s">
        <v>77</v>
      </c>
      <c r="AA12" s="66" t="s">
        <v>77</v>
      </c>
      <c r="AB12" s="88">
        <v>62</v>
      </c>
      <c r="AC12" s="88">
        <v>62</v>
      </c>
      <c r="AD12" s="161" t="s">
        <v>77</v>
      </c>
      <c r="AE12" s="161"/>
      <c r="AF12" s="161" t="s">
        <v>77</v>
      </c>
      <c r="AG12" s="161"/>
      <c r="AH12" s="127">
        <v>9</v>
      </c>
      <c r="AI12" s="127"/>
      <c r="AM12" s="22"/>
      <c r="AN12" s="23"/>
      <c r="AO12" s="23"/>
      <c r="AP12" s="23"/>
    </row>
    <row r="13" spans="2:42" s="7" customFormat="1" ht="17.25" customHeight="1">
      <c r="B13" s="69"/>
      <c r="C13" s="72"/>
      <c r="D13" s="72">
        <v>6</v>
      </c>
      <c r="E13" s="97"/>
      <c r="F13" s="162">
        <f t="shared" si="2"/>
        <v>716</v>
      </c>
      <c r="G13" s="131"/>
      <c r="H13" s="131">
        <f>SUM(L13,AF13)</f>
        <v>714</v>
      </c>
      <c r="I13" s="131"/>
      <c r="J13" s="131">
        <f t="shared" si="1"/>
        <v>716</v>
      </c>
      <c r="K13" s="131"/>
      <c r="L13" s="131">
        <f aca="true" t="shared" si="4" ref="L13:L21">SUM(P13,U13,W13,Y13,AA13,AC13)</f>
        <v>714</v>
      </c>
      <c r="M13" s="131"/>
      <c r="N13" s="131">
        <v>536</v>
      </c>
      <c r="O13" s="131"/>
      <c r="P13" s="131">
        <v>536</v>
      </c>
      <c r="Q13" s="131"/>
      <c r="R13" s="63">
        <v>60</v>
      </c>
      <c r="S13" s="64"/>
      <c r="T13" s="64"/>
      <c r="U13" s="88">
        <v>60</v>
      </c>
      <c r="V13" s="88">
        <v>60</v>
      </c>
      <c r="W13" s="88">
        <v>60</v>
      </c>
      <c r="X13" s="66" t="s">
        <v>77</v>
      </c>
      <c r="Y13" s="66" t="s">
        <v>77</v>
      </c>
      <c r="Z13" s="66" t="s">
        <v>77</v>
      </c>
      <c r="AA13" s="66" t="s">
        <v>77</v>
      </c>
      <c r="AB13" s="88">
        <v>60</v>
      </c>
      <c r="AC13" s="88">
        <v>58</v>
      </c>
      <c r="AD13" s="161" t="s">
        <v>77</v>
      </c>
      <c r="AE13" s="161"/>
      <c r="AF13" s="161" t="s">
        <v>77</v>
      </c>
      <c r="AG13" s="161"/>
      <c r="AH13" s="127">
        <v>13</v>
      </c>
      <c r="AI13" s="127"/>
      <c r="AM13" s="22"/>
      <c r="AN13" s="23"/>
      <c r="AO13" s="23"/>
      <c r="AP13" s="23"/>
    </row>
    <row r="14" spans="2:42" s="7" customFormat="1" ht="17.25" customHeight="1">
      <c r="B14" s="69"/>
      <c r="C14" s="72"/>
      <c r="D14" s="72">
        <v>7</v>
      </c>
      <c r="E14" s="97"/>
      <c r="F14" s="162">
        <f t="shared" si="2"/>
        <v>996</v>
      </c>
      <c r="G14" s="131"/>
      <c r="H14" s="131">
        <f>SUM(L14,AF14)</f>
        <v>996</v>
      </c>
      <c r="I14" s="131"/>
      <c r="J14" s="131">
        <f>SUM(N14,R14,V14,X14,Z14,AB14)</f>
        <v>972</v>
      </c>
      <c r="K14" s="131"/>
      <c r="L14" s="131">
        <f t="shared" si="4"/>
        <v>972</v>
      </c>
      <c r="M14" s="131"/>
      <c r="N14" s="131">
        <v>598</v>
      </c>
      <c r="O14" s="131"/>
      <c r="P14" s="131">
        <v>598</v>
      </c>
      <c r="Q14" s="131"/>
      <c r="R14" s="63">
        <v>94</v>
      </c>
      <c r="S14" s="64"/>
      <c r="T14" s="64"/>
      <c r="U14" s="88">
        <v>94</v>
      </c>
      <c r="V14" s="88">
        <v>62</v>
      </c>
      <c r="W14" s="88">
        <v>62</v>
      </c>
      <c r="X14" s="88">
        <v>78</v>
      </c>
      <c r="Y14" s="88">
        <v>78</v>
      </c>
      <c r="Z14" s="88">
        <v>78</v>
      </c>
      <c r="AA14" s="88">
        <v>78</v>
      </c>
      <c r="AB14" s="88">
        <v>62</v>
      </c>
      <c r="AC14" s="88">
        <v>62</v>
      </c>
      <c r="AD14" s="133">
        <v>24</v>
      </c>
      <c r="AE14" s="133"/>
      <c r="AF14" s="133">
        <v>24</v>
      </c>
      <c r="AG14" s="133"/>
      <c r="AH14" s="127">
        <v>69</v>
      </c>
      <c r="AI14" s="127"/>
      <c r="AM14" s="22"/>
      <c r="AN14" s="23"/>
      <c r="AO14" s="23"/>
      <c r="AP14" s="23"/>
    </row>
    <row r="15" spans="2:42" s="7" customFormat="1" ht="17.25" customHeight="1">
      <c r="B15" s="69"/>
      <c r="C15" s="72"/>
      <c r="D15" s="72">
        <v>8</v>
      </c>
      <c r="E15" s="97"/>
      <c r="F15" s="162">
        <f>SUM(J15,AD15)</f>
        <v>1142</v>
      </c>
      <c r="G15" s="131"/>
      <c r="H15" s="131">
        <f t="shared" si="3"/>
        <v>1142</v>
      </c>
      <c r="I15" s="131"/>
      <c r="J15" s="131">
        <f t="shared" si="1"/>
        <v>1112</v>
      </c>
      <c r="K15" s="131"/>
      <c r="L15" s="131">
        <f>SUM(P15,U15,W15,Y15,AA15,AC15)</f>
        <v>1112</v>
      </c>
      <c r="M15" s="131"/>
      <c r="N15" s="131">
        <v>620</v>
      </c>
      <c r="O15" s="131"/>
      <c r="P15" s="131">
        <v>620</v>
      </c>
      <c r="Q15" s="131"/>
      <c r="R15" s="63">
        <v>120</v>
      </c>
      <c r="S15" s="64"/>
      <c r="T15" s="64"/>
      <c r="U15" s="88">
        <v>120</v>
      </c>
      <c r="V15" s="88">
        <v>62</v>
      </c>
      <c r="W15" s="88">
        <v>62</v>
      </c>
      <c r="X15" s="88">
        <v>124</v>
      </c>
      <c r="Y15" s="88">
        <v>124</v>
      </c>
      <c r="Z15" s="88">
        <v>124</v>
      </c>
      <c r="AA15" s="88">
        <v>124</v>
      </c>
      <c r="AB15" s="88">
        <v>62</v>
      </c>
      <c r="AC15" s="88">
        <v>62</v>
      </c>
      <c r="AD15" s="133">
        <v>30</v>
      </c>
      <c r="AE15" s="133"/>
      <c r="AF15" s="133">
        <v>30</v>
      </c>
      <c r="AG15" s="133"/>
      <c r="AH15" s="127">
        <v>69</v>
      </c>
      <c r="AI15" s="127"/>
      <c r="AM15" s="22"/>
      <c r="AN15" s="23"/>
      <c r="AO15" s="23"/>
      <c r="AP15" s="23"/>
    </row>
    <row r="16" spans="2:42" s="7" customFormat="1" ht="17.25" customHeight="1">
      <c r="B16" s="69"/>
      <c r="C16" s="72"/>
      <c r="D16" s="72">
        <v>9</v>
      </c>
      <c r="E16" s="97"/>
      <c r="F16" s="162">
        <f t="shared" si="2"/>
        <v>978</v>
      </c>
      <c r="G16" s="131"/>
      <c r="H16" s="131">
        <f t="shared" si="3"/>
        <v>971</v>
      </c>
      <c r="I16" s="131"/>
      <c r="J16" s="131">
        <f t="shared" si="1"/>
        <v>960</v>
      </c>
      <c r="K16" s="131"/>
      <c r="L16" s="131">
        <f t="shared" si="4"/>
        <v>953</v>
      </c>
      <c r="M16" s="131"/>
      <c r="N16" s="131">
        <v>540</v>
      </c>
      <c r="O16" s="131"/>
      <c r="P16" s="131">
        <v>539</v>
      </c>
      <c r="Q16" s="131"/>
      <c r="R16" s="63">
        <v>60</v>
      </c>
      <c r="S16" s="64"/>
      <c r="T16" s="64"/>
      <c r="U16" s="88">
        <v>60</v>
      </c>
      <c r="V16" s="88">
        <v>60</v>
      </c>
      <c r="W16" s="88">
        <v>60</v>
      </c>
      <c r="X16" s="88">
        <v>120</v>
      </c>
      <c r="Y16" s="88">
        <v>117</v>
      </c>
      <c r="Z16" s="88">
        <v>120</v>
      </c>
      <c r="AA16" s="88">
        <v>117</v>
      </c>
      <c r="AB16" s="88">
        <v>60</v>
      </c>
      <c r="AC16" s="88">
        <v>60</v>
      </c>
      <c r="AD16" s="133">
        <v>18</v>
      </c>
      <c r="AE16" s="133"/>
      <c r="AF16" s="133">
        <v>18</v>
      </c>
      <c r="AG16" s="133"/>
      <c r="AH16" s="127">
        <v>37</v>
      </c>
      <c r="AI16" s="127"/>
      <c r="AM16" s="22"/>
      <c r="AN16" s="23"/>
      <c r="AO16" s="23"/>
      <c r="AP16" s="23"/>
    </row>
    <row r="17" spans="2:42" s="7" customFormat="1" ht="17.25" customHeight="1">
      <c r="B17" s="69"/>
      <c r="C17" s="72"/>
      <c r="D17" s="72">
        <v>10</v>
      </c>
      <c r="E17" s="97"/>
      <c r="F17" s="162">
        <f t="shared" si="2"/>
        <v>947</v>
      </c>
      <c r="G17" s="131"/>
      <c r="H17" s="131">
        <f t="shared" si="3"/>
        <v>939</v>
      </c>
      <c r="I17" s="131"/>
      <c r="J17" s="131">
        <f>SUM(N17,R17,V17,X17,Z17,AB17)</f>
        <v>930</v>
      </c>
      <c r="K17" s="131"/>
      <c r="L17" s="131">
        <f t="shared" si="4"/>
        <v>922</v>
      </c>
      <c r="M17" s="131"/>
      <c r="N17" s="131">
        <v>560</v>
      </c>
      <c r="O17" s="131"/>
      <c r="P17" s="131">
        <v>556</v>
      </c>
      <c r="Q17" s="131"/>
      <c r="R17" s="66" t="s">
        <v>77</v>
      </c>
      <c r="S17" s="64"/>
      <c r="T17" s="64"/>
      <c r="U17" s="66" t="s">
        <v>77</v>
      </c>
      <c r="V17" s="88">
        <v>62</v>
      </c>
      <c r="W17" s="88">
        <v>62</v>
      </c>
      <c r="X17" s="88">
        <v>120</v>
      </c>
      <c r="Y17" s="88">
        <v>118</v>
      </c>
      <c r="Z17" s="88">
        <v>126</v>
      </c>
      <c r="AA17" s="88">
        <v>124</v>
      </c>
      <c r="AB17" s="88">
        <v>62</v>
      </c>
      <c r="AC17" s="88">
        <v>62</v>
      </c>
      <c r="AD17" s="133">
        <v>17</v>
      </c>
      <c r="AE17" s="133"/>
      <c r="AF17" s="133">
        <v>17</v>
      </c>
      <c r="AG17" s="133"/>
      <c r="AH17" s="127">
        <v>15</v>
      </c>
      <c r="AI17" s="127"/>
      <c r="AM17" s="22"/>
      <c r="AN17" s="23"/>
      <c r="AO17" s="23"/>
      <c r="AP17" s="23"/>
    </row>
    <row r="18" spans="2:42" s="7" customFormat="1" ht="17.25" customHeight="1">
      <c r="B18" s="69"/>
      <c r="C18" s="72"/>
      <c r="D18" s="72">
        <v>11</v>
      </c>
      <c r="E18" s="97"/>
      <c r="F18" s="162">
        <f>SUM(J18,AD18)</f>
        <v>900</v>
      </c>
      <c r="G18" s="131"/>
      <c r="H18" s="131">
        <f>SUM(L18,AF18)</f>
        <v>900</v>
      </c>
      <c r="I18" s="131"/>
      <c r="J18" s="131">
        <f t="shared" si="1"/>
        <v>900</v>
      </c>
      <c r="K18" s="131"/>
      <c r="L18" s="131">
        <f>SUM(P18,U18,W18,Y18,AA18,AC18)</f>
        <v>900</v>
      </c>
      <c r="M18" s="131"/>
      <c r="N18" s="131">
        <v>600</v>
      </c>
      <c r="O18" s="131"/>
      <c r="P18" s="131">
        <v>600</v>
      </c>
      <c r="Q18" s="131"/>
      <c r="R18" s="66" t="s">
        <v>77</v>
      </c>
      <c r="S18" s="64"/>
      <c r="T18" s="64"/>
      <c r="U18" s="66" t="s">
        <v>77</v>
      </c>
      <c r="V18" s="88">
        <v>60</v>
      </c>
      <c r="W18" s="88">
        <v>60</v>
      </c>
      <c r="X18" s="66" t="s">
        <v>77</v>
      </c>
      <c r="Y18" s="66" t="s">
        <v>77</v>
      </c>
      <c r="Z18" s="88">
        <v>180</v>
      </c>
      <c r="AA18" s="88">
        <v>180</v>
      </c>
      <c r="AB18" s="88">
        <v>60</v>
      </c>
      <c r="AC18" s="88">
        <v>60</v>
      </c>
      <c r="AD18" s="161" t="s">
        <v>77</v>
      </c>
      <c r="AE18" s="161"/>
      <c r="AF18" s="161" t="s">
        <v>77</v>
      </c>
      <c r="AG18" s="161"/>
      <c r="AH18" s="127">
        <v>10</v>
      </c>
      <c r="AI18" s="127"/>
      <c r="AM18" s="22"/>
      <c r="AN18" s="23"/>
      <c r="AO18" s="23"/>
      <c r="AP18" s="23"/>
    </row>
    <row r="19" spans="2:42" s="7" customFormat="1" ht="17.25" customHeight="1">
      <c r="B19" s="69"/>
      <c r="C19" s="72"/>
      <c r="D19" s="72">
        <v>12</v>
      </c>
      <c r="E19" s="97"/>
      <c r="F19" s="162">
        <f t="shared" si="2"/>
        <v>936</v>
      </c>
      <c r="G19" s="131"/>
      <c r="H19" s="131">
        <f t="shared" si="3"/>
        <v>926</v>
      </c>
      <c r="I19" s="131"/>
      <c r="J19" s="131">
        <f>SUM(N19,R19,V19,X19,Z19,AB19)</f>
        <v>930</v>
      </c>
      <c r="K19" s="131"/>
      <c r="L19" s="131">
        <f t="shared" si="4"/>
        <v>920</v>
      </c>
      <c r="M19" s="131"/>
      <c r="N19" s="131">
        <v>620</v>
      </c>
      <c r="O19" s="131"/>
      <c r="P19" s="131">
        <v>619</v>
      </c>
      <c r="Q19" s="131"/>
      <c r="R19" s="66" t="s">
        <v>77</v>
      </c>
      <c r="S19" s="64"/>
      <c r="T19" s="64"/>
      <c r="U19" s="66" t="s">
        <v>77</v>
      </c>
      <c r="V19" s="88">
        <v>62</v>
      </c>
      <c r="W19" s="88">
        <v>62</v>
      </c>
      <c r="X19" s="66" t="s">
        <v>77</v>
      </c>
      <c r="Y19" s="66" t="s">
        <v>77</v>
      </c>
      <c r="Z19" s="88">
        <v>186</v>
      </c>
      <c r="AA19" s="88">
        <v>185</v>
      </c>
      <c r="AB19" s="88">
        <v>62</v>
      </c>
      <c r="AC19" s="88">
        <v>54</v>
      </c>
      <c r="AD19" s="133">
        <v>6</v>
      </c>
      <c r="AE19" s="133"/>
      <c r="AF19" s="133">
        <v>6</v>
      </c>
      <c r="AG19" s="133"/>
      <c r="AH19" s="127">
        <v>16</v>
      </c>
      <c r="AI19" s="127"/>
      <c r="AM19" s="22"/>
      <c r="AN19" s="23"/>
      <c r="AO19" s="23"/>
      <c r="AP19" s="23"/>
    </row>
    <row r="20" spans="2:42" s="7" customFormat="1" ht="17.25" customHeight="1">
      <c r="B20" s="186" t="s">
        <v>68</v>
      </c>
      <c r="C20" s="187"/>
      <c r="D20" s="68" t="s">
        <v>63</v>
      </c>
      <c r="E20" s="64" t="s">
        <v>9</v>
      </c>
      <c r="F20" s="162">
        <f>SUM(J20,AD20)</f>
        <v>955</v>
      </c>
      <c r="G20" s="131"/>
      <c r="H20" s="131">
        <f t="shared" si="3"/>
        <v>945</v>
      </c>
      <c r="I20" s="131"/>
      <c r="J20" s="131">
        <f t="shared" si="1"/>
        <v>930</v>
      </c>
      <c r="K20" s="131"/>
      <c r="L20" s="131">
        <f t="shared" si="4"/>
        <v>920</v>
      </c>
      <c r="M20" s="131"/>
      <c r="N20" s="131">
        <v>620</v>
      </c>
      <c r="O20" s="131"/>
      <c r="P20" s="131">
        <v>618</v>
      </c>
      <c r="Q20" s="131"/>
      <c r="R20" s="66" t="s">
        <v>77</v>
      </c>
      <c r="S20" s="64"/>
      <c r="T20" s="64"/>
      <c r="U20" s="66" t="s">
        <v>77</v>
      </c>
      <c r="V20" s="88">
        <v>62</v>
      </c>
      <c r="W20" s="88">
        <v>60</v>
      </c>
      <c r="X20" s="66" t="s">
        <v>77</v>
      </c>
      <c r="Y20" s="66" t="s">
        <v>77</v>
      </c>
      <c r="Z20" s="88">
        <v>186</v>
      </c>
      <c r="AA20" s="88">
        <v>184</v>
      </c>
      <c r="AB20" s="88">
        <v>62</v>
      </c>
      <c r="AC20" s="88">
        <v>58</v>
      </c>
      <c r="AD20" s="133">
        <v>25</v>
      </c>
      <c r="AE20" s="133"/>
      <c r="AF20" s="133">
        <v>25</v>
      </c>
      <c r="AG20" s="133"/>
      <c r="AH20" s="127">
        <v>44</v>
      </c>
      <c r="AI20" s="127"/>
      <c r="AM20" s="22"/>
      <c r="AN20" s="23"/>
      <c r="AO20" s="23"/>
      <c r="AP20" s="23"/>
    </row>
    <row r="21" spans="2:42" s="7" customFormat="1" ht="17.25" customHeight="1">
      <c r="B21" s="69"/>
      <c r="C21" s="72"/>
      <c r="D21" s="72">
        <v>2</v>
      </c>
      <c r="E21" s="97"/>
      <c r="F21" s="162">
        <f t="shared" si="2"/>
        <v>868</v>
      </c>
      <c r="G21" s="131"/>
      <c r="H21" s="131">
        <f t="shared" si="3"/>
        <v>863</v>
      </c>
      <c r="I21" s="131"/>
      <c r="J21" s="131">
        <f t="shared" si="1"/>
        <v>840</v>
      </c>
      <c r="K21" s="131"/>
      <c r="L21" s="131">
        <f t="shared" si="4"/>
        <v>835</v>
      </c>
      <c r="M21" s="131"/>
      <c r="N21" s="131">
        <v>560</v>
      </c>
      <c r="O21" s="131"/>
      <c r="P21" s="131">
        <v>558</v>
      </c>
      <c r="Q21" s="131"/>
      <c r="R21" s="66" t="s">
        <v>77</v>
      </c>
      <c r="S21" s="64"/>
      <c r="T21" s="64"/>
      <c r="U21" s="66" t="s">
        <v>77</v>
      </c>
      <c r="V21" s="88">
        <v>56</v>
      </c>
      <c r="W21" s="88">
        <v>55</v>
      </c>
      <c r="X21" s="66" t="s">
        <v>77</v>
      </c>
      <c r="Y21" s="66" t="s">
        <v>77</v>
      </c>
      <c r="Z21" s="88">
        <v>168</v>
      </c>
      <c r="AA21" s="88">
        <v>166</v>
      </c>
      <c r="AB21" s="88">
        <v>56</v>
      </c>
      <c r="AC21" s="88">
        <v>56</v>
      </c>
      <c r="AD21" s="133">
        <v>28</v>
      </c>
      <c r="AE21" s="133"/>
      <c r="AF21" s="133">
        <v>28</v>
      </c>
      <c r="AG21" s="133"/>
      <c r="AH21" s="127">
        <v>34</v>
      </c>
      <c r="AI21" s="127"/>
      <c r="AM21" s="22"/>
      <c r="AN21" s="23"/>
      <c r="AO21" s="23"/>
      <c r="AP21" s="23"/>
    </row>
    <row r="22" spans="2:41" s="7" customFormat="1" ht="17.25" customHeight="1">
      <c r="B22" s="73"/>
      <c r="C22" s="74"/>
      <c r="D22" s="74">
        <v>3</v>
      </c>
      <c r="E22" s="98"/>
      <c r="F22" s="188">
        <f t="shared" si="2"/>
        <v>954</v>
      </c>
      <c r="G22" s="158"/>
      <c r="H22" s="158">
        <f>SUM(L22,AF22)</f>
        <v>905</v>
      </c>
      <c r="I22" s="158"/>
      <c r="J22" s="158">
        <f>SUM(N22,R22,V22,X22,Z22,AB22)</f>
        <v>930</v>
      </c>
      <c r="K22" s="158"/>
      <c r="L22" s="158">
        <f>SUM(P22,U22,W22,Y22,AA22,AC22)</f>
        <v>897</v>
      </c>
      <c r="M22" s="158"/>
      <c r="N22" s="158">
        <v>620</v>
      </c>
      <c r="O22" s="158"/>
      <c r="P22" s="158">
        <v>603</v>
      </c>
      <c r="Q22" s="158"/>
      <c r="R22" s="122" t="s">
        <v>77</v>
      </c>
      <c r="S22" s="64"/>
      <c r="T22" s="64"/>
      <c r="U22" s="122" t="s">
        <v>77</v>
      </c>
      <c r="V22" s="113">
        <v>62</v>
      </c>
      <c r="W22" s="113">
        <v>62</v>
      </c>
      <c r="X22" s="122" t="s">
        <v>77</v>
      </c>
      <c r="Y22" s="122" t="s">
        <v>77</v>
      </c>
      <c r="Z22" s="113">
        <v>186</v>
      </c>
      <c r="AA22" s="113">
        <v>174</v>
      </c>
      <c r="AB22" s="113">
        <v>62</v>
      </c>
      <c r="AC22" s="113">
        <v>58</v>
      </c>
      <c r="AD22" s="134">
        <v>24</v>
      </c>
      <c r="AE22" s="134"/>
      <c r="AF22" s="134">
        <v>8</v>
      </c>
      <c r="AG22" s="134"/>
      <c r="AH22" s="132">
        <v>14</v>
      </c>
      <c r="AI22" s="132"/>
      <c r="AM22" s="22"/>
      <c r="AN22" s="23"/>
      <c r="AO22" s="23"/>
    </row>
    <row r="23" spans="2:35" s="7" customFormat="1" ht="14.25" customHeight="1">
      <c r="B23" s="9" t="s">
        <v>10</v>
      </c>
      <c r="C23" s="9"/>
      <c r="D23" s="14"/>
      <c r="K23" s="117"/>
      <c r="M23" s="118"/>
      <c r="P23" s="10"/>
      <c r="Q23" s="10"/>
      <c r="S23" s="10"/>
      <c r="T23" s="10"/>
      <c r="AI23" s="8" t="s">
        <v>29</v>
      </c>
    </row>
    <row r="24" spans="2:20" s="7" customFormat="1" ht="14.25" customHeight="1">
      <c r="B24" s="9" t="s">
        <v>11</v>
      </c>
      <c r="C24" s="9"/>
      <c r="D24" s="14"/>
      <c r="P24" s="10"/>
      <c r="Q24" s="10"/>
      <c r="S24" s="10"/>
      <c r="T24" s="10"/>
    </row>
    <row r="25" spans="2:20" s="7" customFormat="1" ht="14.25" customHeight="1">
      <c r="B25" s="9" t="s">
        <v>87</v>
      </c>
      <c r="C25" s="9"/>
      <c r="D25" s="14"/>
      <c r="P25" s="10"/>
      <c r="Q25" s="10"/>
      <c r="S25" s="10"/>
      <c r="T25" s="10"/>
    </row>
    <row r="26" spans="2:20" ht="14.25" customHeight="1">
      <c r="B26" s="9" t="s">
        <v>88</v>
      </c>
      <c r="S26" s="10"/>
      <c r="T26" s="10"/>
    </row>
    <row r="27" spans="19:20" ht="14.25" customHeight="1">
      <c r="S27" s="10"/>
      <c r="T27" s="10"/>
    </row>
    <row r="28" spans="15:21" ht="14.25" customHeight="1">
      <c r="O28" s="12"/>
      <c r="P28" s="12"/>
      <c r="Q28" s="12"/>
      <c r="R28" s="12" t="s">
        <v>56</v>
      </c>
      <c r="S28" s="10"/>
      <c r="T28" s="10"/>
      <c r="U28" s="13" t="s">
        <v>8</v>
      </c>
    </row>
    <row r="29" spans="2:31" s="7" customFormat="1" ht="14.25" customHeight="1" thickBot="1">
      <c r="B29" s="9" t="s">
        <v>3</v>
      </c>
      <c r="C29" s="9"/>
      <c r="D29" s="14"/>
      <c r="P29" s="10"/>
      <c r="Q29" s="10"/>
      <c r="S29" s="10"/>
      <c r="T29" s="10"/>
      <c r="AE29" s="48"/>
    </row>
    <row r="30" spans="2:37" s="7" customFormat="1" ht="14.25" customHeight="1" thickTop="1">
      <c r="B30" s="152" t="s">
        <v>1</v>
      </c>
      <c r="C30" s="153"/>
      <c r="D30" s="153"/>
      <c r="E30" s="142" t="s">
        <v>34</v>
      </c>
      <c r="F30" s="143"/>
      <c r="G30" s="143"/>
      <c r="H30" s="157"/>
      <c r="I30" s="35"/>
      <c r="J30" s="15"/>
      <c r="K30" s="15"/>
      <c r="L30" s="15" t="s">
        <v>24</v>
      </c>
      <c r="M30" s="15"/>
      <c r="N30" s="15" t="s">
        <v>25</v>
      </c>
      <c r="O30" s="15"/>
      <c r="P30" s="15" t="s">
        <v>26</v>
      </c>
      <c r="Q30" s="35"/>
      <c r="R30" s="35"/>
      <c r="S30" s="10"/>
      <c r="T30" s="10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46" t="s">
        <v>28</v>
      </c>
      <c r="AG30" s="147"/>
      <c r="AH30" s="148"/>
      <c r="AI30" s="142" t="s">
        <v>19</v>
      </c>
      <c r="AJ30" s="143"/>
      <c r="AK30" s="143"/>
    </row>
    <row r="31" spans="2:38" s="7" customFormat="1" ht="17.25" customHeight="1">
      <c r="B31" s="151"/>
      <c r="C31" s="154"/>
      <c r="D31" s="154"/>
      <c r="E31" s="144"/>
      <c r="F31" s="145"/>
      <c r="G31" s="145"/>
      <c r="H31" s="155"/>
      <c r="I31" s="155" t="s">
        <v>35</v>
      </c>
      <c r="J31" s="156"/>
      <c r="K31" s="156"/>
      <c r="L31" s="156" t="s">
        <v>16</v>
      </c>
      <c r="M31" s="156"/>
      <c r="N31" s="156"/>
      <c r="O31" s="164" t="s">
        <v>32</v>
      </c>
      <c r="P31" s="164"/>
      <c r="Q31" s="164"/>
      <c r="R31" s="52" t="s">
        <v>57</v>
      </c>
      <c r="S31" s="10"/>
      <c r="T31" s="10"/>
      <c r="U31" s="150" t="s">
        <v>48</v>
      </c>
      <c r="V31" s="151"/>
      <c r="W31" s="149" t="s">
        <v>76</v>
      </c>
      <c r="X31" s="150"/>
      <c r="Y31" s="151"/>
      <c r="Z31" s="149" t="s">
        <v>46</v>
      </c>
      <c r="AA31" s="150"/>
      <c r="AB31" s="151"/>
      <c r="AC31" s="149" t="s">
        <v>17</v>
      </c>
      <c r="AD31" s="150"/>
      <c r="AE31" s="151"/>
      <c r="AF31" s="149" t="s">
        <v>15</v>
      </c>
      <c r="AG31" s="150"/>
      <c r="AH31" s="151"/>
      <c r="AI31" s="144"/>
      <c r="AJ31" s="145"/>
      <c r="AK31" s="145"/>
      <c r="AL31" s="37"/>
    </row>
    <row r="32" spans="2:38" s="7" customFormat="1" ht="17.25" customHeight="1">
      <c r="B32" s="151"/>
      <c r="C32" s="154"/>
      <c r="D32" s="154"/>
      <c r="E32" s="149" t="s">
        <v>4</v>
      </c>
      <c r="F32" s="151"/>
      <c r="G32" s="38" t="s">
        <v>5</v>
      </c>
      <c r="H32" s="38" t="s">
        <v>6</v>
      </c>
      <c r="I32" s="39" t="s">
        <v>4</v>
      </c>
      <c r="J32" s="38" t="s">
        <v>5</v>
      </c>
      <c r="K32" s="38" t="s">
        <v>6</v>
      </c>
      <c r="L32" s="38" t="s">
        <v>4</v>
      </c>
      <c r="M32" s="38" t="s">
        <v>5</v>
      </c>
      <c r="N32" s="38" t="s">
        <v>6</v>
      </c>
      <c r="O32" s="38" t="s">
        <v>4</v>
      </c>
      <c r="P32" s="38" t="s">
        <v>5</v>
      </c>
      <c r="Q32" s="38" t="s">
        <v>6</v>
      </c>
      <c r="R32" s="40" t="s">
        <v>4</v>
      </c>
      <c r="S32" s="10"/>
      <c r="T32" s="10"/>
      <c r="U32" s="39" t="s">
        <v>5</v>
      </c>
      <c r="V32" s="38" t="s">
        <v>6</v>
      </c>
      <c r="W32" s="38" t="s">
        <v>4</v>
      </c>
      <c r="X32" s="38" t="s">
        <v>5</v>
      </c>
      <c r="Y32" s="38" t="s">
        <v>6</v>
      </c>
      <c r="Z32" s="38" t="s">
        <v>4</v>
      </c>
      <c r="AA32" s="38" t="s">
        <v>5</v>
      </c>
      <c r="AB32" s="38" t="s">
        <v>6</v>
      </c>
      <c r="AC32" s="38" t="s">
        <v>4</v>
      </c>
      <c r="AD32" s="38" t="s">
        <v>5</v>
      </c>
      <c r="AE32" s="38" t="s">
        <v>6</v>
      </c>
      <c r="AF32" s="38" t="s">
        <v>4</v>
      </c>
      <c r="AG32" s="38" t="s">
        <v>5</v>
      </c>
      <c r="AH32" s="40" t="s">
        <v>6</v>
      </c>
      <c r="AI32" s="38" t="s">
        <v>4</v>
      </c>
      <c r="AJ32" s="38" t="s">
        <v>5</v>
      </c>
      <c r="AK32" s="40" t="s">
        <v>6</v>
      </c>
      <c r="AL32" s="20"/>
    </row>
    <row r="33" spans="2:38" s="7" customFormat="1" ht="17.25" customHeight="1">
      <c r="B33" s="21" t="s">
        <v>67</v>
      </c>
      <c r="C33" s="41" t="s">
        <v>20</v>
      </c>
      <c r="D33" s="86" t="s">
        <v>64</v>
      </c>
      <c r="E33" s="176">
        <v>1317043</v>
      </c>
      <c r="F33" s="177"/>
      <c r="G33" s="23">
        <v>641563</v>
      </c>
      <c r="H33" s="23">
        <v>675480</v>
      </c>
      <c r="I33" s="65">
        <v>1234075</v>
      </c>
      <c r="J33" s="65">
        <v>601179</v>
      </c>
      <c r="K33" s="65">
        <v>632896</v>
      </c>
      <c r="L33" s="65">
        <v>1066866</v>
      </c>
      <c r="M33" s="65">
        <v>515394</v>
      </c>
      <c r="N33" s="65">
        <v>551472</v>
      </c>
      <c r="O33" s="65">
        <v>92689</v>
      </c>
      <c r="P33" s="23">
        <v>46406</v>
      </c>
      <c r="Q33" s="23">
        <v>46283</v>
      </c>
      <c r="R33" s="23">
        <v>61635</v>
      </c>
      <c r="S33" s="10"/>
      <c r="T33" s="10"/>
      <c r="U33" s="23">
        <v>32832</v>
      </c>
      <c r="V33" s="23">
        <v>28803</v>
      </c>
      <c r="W33" s="125" t="s">
        <v>72</v>
      </c>
      <c r="X33" s="125" t="s">
        <v>77</v>
      </c>
      <c r="Y33" s="125" t="s">
        <v>77</v>
      </c>
      <c r="Z33" s="125" t="s">
        <v>72</v>
      </c>
      <c r="AA33" s="125" t="s">
        <v>72</v>
      </c>
      <c r="AB33" s="125" t="s">
        <v>72</v>
      </c>
      <c r="AC33" s="25">
        <v>12885</v>
      </c>
      <c r="AD33" s="25">
        <v>6547</v>
      </c>
      <c r="AE33" s="23">
        <v>6338</v>
      </c>
      <c r="AF33" s="23">
        <v>31786</v>
      </c>
      <c r="AG33" s="23">
        <v>16192</v>
      </c>
      <c r="AH33" s="23">
        <v>15594</v>
      </c>
      <c r="AI33" s="23">
        <v>51182</v>
      </c>
      <c r="AJ33" s="23">
        <v>24192</v>
      </c>
      <c r="AK33" s="23">
        <v>26990</v>
      </c>
      <c r="AL33" s="42"/>
    </row>
    <row r="34" spans="2:38" s="7" customFormat="1" ht="17.25" customHeight="1">
      <c r="B34" s="43" t="s">
        <v>70</v>
      </c>
      <c r="C34" s="24"/>
      <c r="D34" s="43" t="s">
        <v>65</v>
      </c>
      <c r="E34" s="178">
        <v>1177714</v>
      </c>
      <c r="F34" s="179"/>
      <c r="G34" s="23">
        <v>569879</v>
      </c>
      <c r="H34" s="23">
        <v>607835</v>
      </c>
      <c r="I34" s="65">
        <v>1124160</v>
      </c>
      <c r="J34" s="65">
        <v>543502</v>
      </c>
      <c r="K34" s="65">
        <v>580658</v>
      </c>
      <c r="L34" s="65">
        <v>994818</v>
      </c>
      <c r="M34" s="65">
        <v>481506</v>
      </c>
      <c r="N34" s="65">
        <v>513312</v>
      </c>
      <c r="O34" s="65">
        <v>57602</v>
      </c>
      <c r="P34" s="23">
        <v>27420</v>
      </c>
      <c r="Q34" s="23">
        <v>30182</v>
      </c>
      <c r="R34" s="23">
        <v>59905</v>
      </c>
      <c r="S34" s="10"/>
      <c r="T34" s="10"/>
      <c r="U34" s="23">
        <v>28604</v>
      </c>
      <c r="V34" s="23">
        <v>31301</v>
      </c>
      <c r="W34" s="125" t="s">
        <v>72</v>
      </c>
      <c r="X34" s="125" t="s">
        <v>77</v>
      </c>
      <c r="Y34" s="125" t="s">
        <v>77</v>
      </c>
      <c r="Z34" s="88">
        <v>287</v>
      </c>
      <c r="AA34" s="88">
        <v>120</v>
      </c>
      <c r="AB34" s="88">
        <v>167</v>
      </c>
      <c r="AC34" s="23">
        <v>11548</v>
      </c>
      <c r="AD34" s="23">
        <v>5852</v>
      </c>
      <c r="AE34" s="23">
        <v>5696</v>
      </c>
      <c r="AF34" s="23">
        <v>19428</v>
      </c>
      <c r="AG34" s="23">
        <v>9653</v>
      </c>
      <c r="AH34" s="23">
        <v>9775</v>
      </c>
      <c r="AI34" s="23">
        <v>34126</v>
      </c>
      <c r="AJ34" s="23">
        <v>16724</v>
      </c>
      <c r="AK34" s="23">
        <v>17402</v>
      </c>
      <c r="AL34" s="44"/>
    </row>
    <row r="35" spans="2:38" s="26" customFormat="1" ht="17.25" customHeight="1">
      <c r="B35" s="45" t="s">
        <v>71</v>
      </c>
      <c r="C35" s="27"/>
      <c r="D35" s="45" t="s">
        <v>69</v>
      </c>
      <c r="E35" s="180">
        <f aca="true" t="shared" si="5" ref="E35:E47">SUM(G35:H35)</f>
        <v>1147531</v>
      </c>
      <c r="F35" s="181"/>
      <c r="G35" s="100">
        <f aca="true" t="shared" si="6" ref="G35:G47">SUM(J35,AG35,AJ35)</f>
        <v>560496</v>
      </c>
      <c r="H35" s="100">
        <f aca="true" t="shared" si="7" ref="H35:H47">SUM(K35,AH35,AK35)</f>
        <v>587035</v>
      </c>
      <c r="I35" s="100">
        <f>SUM(J35:K35)</f>
        <v>1075212</v>
      </c>
      <c r="J35" s="100">
        <f aca="true" t="shared" si="8" ref="J35:J47">SUM(M35,P35,U35,X35,AA35,AD35)</f>
        <v>524461</v>
      </c>
      <c r="K35" s="100">
        <f aca="true" t="shared" si="9" ref="K35:K47">SUM(N35,Q35,V35,Y35,AB35,AE35)</f>
        <v>550751</v>
      </c>
      <c r="L35" s="100">
        <f aca="true" t="shared" si="10" ref="L35:L47">SUM(M35:N35)</f>
        <v>954863</v>
      </c>
      <c r="M35" s="100">
        <f>SUM(M36:M47)</f>
        <v>463536</v>
      </c>
      <c r="N35" s="100">
        <f>SUM(N36:N47)</f>
        <v>491327</v>
      </c>
      <c r="O35" s="100">
        <f>SUM(P35:Q35)</f>
        <v>30376</v>
      </c>
      <c r="P35" s="100">
        <f>SUM(P36:P47)</f>
        <v>16964</v>
      </c>
      <c r="Q35" s="100">
        <f>SUM(Q36:Q47)</f>
        <v>13412</v>
      </c>
      <c r="R35" s="100">
        <f>SUM(U35:V35)</f>
        <v>62916</v>
      </c>
      <c r="S35" s="96"/>
      <c r="T35" s="96"/>
      <c r="U35" s="100">
        <f>SUM(U36:U47)</f>
        <v>30671</v>
      </c>
      <c r="V35" s="100">
        <f>SUM(V36:V47)</f>
        <v>32245</v>
      </c>
      <c r="W35" s="100">
        <f>SUM(X35:Y35)</f>
        <v>12479</v>
      </c>
      <c r="X35" s="100">
        <f>SUM(X36:X47)</f>
        <v>6071</v>
      </c>
      <c r="Y35" s="100">
        <f>SUM(Y36:Y47)</f>
        <v>6408</v>
      </c>
      <c r="Z35" s="100">
        <f>SUM(AD35:AE35)</f>
        <v>10214</v>
      </c>
      <c r="AA35" s="100">
        <f>SUM(AA36:AA47)</f>
        <v>2072</v>
      </c>
      <c r="AB35" s="100">
        <f>SUM(AB36:AB47)</f>
        <v>2292</v>
      </c>
      <c r="AC35" s="100">
        <f aca="true" t="shared" si="11" ref="AC35:AC47">SUM(AD35:AE35)</f>
        <v>10214</v>
      </c>
      <c r="AD35" s="100">
        <f>SUM(AD36:AD47)</f>
        <v>5147</v>
      </c>
      <c r="AE35" s="100">
        <f>SUM(AE36:AE47)</f>
        <v>5067</v>
      </c>
      <c r="AF35" s="100">
        <f aca="true" t="shared" si="12" ref="AF35:AF47">SUM(AG35:AH35)</f>
        <v>22692</v>
      </c>
      <c r="AG35" s="100">
        <f>SUM(AG36:AG47)</f>
        <v>11279</v>
      </c>
      <c r="AH35" s="100">
        <f>SUM(AH36:AH47)</f>
        <v>11413</v>
      </c>
      <c r="AI35" s="100">
        <f aca="true" t="shared" si="13" ref="AI35:AI47">SUM(AJ35:AK35)</f>
        <v>49627</v>
      </c>
      <c r="AJ35" s="100">
        <f>SUM(AJ36:AJ47)</f>
        <v>24756</v>
      </c>
      <c r="AK35" s="100">
        <f>SUM(AK36:AK47)</f>
        <v>24871</v>
      </c>
      <c r="AL35" s="46"/>
    </row>
    <row r="36" spans="2:38" s="7" customFormat="1" ht="17.25" customHeight="1">
      <c r="B36" s="21" t="s">
        <v>59</v>
      </c>
      <c r="C36" s="43" t="s">
        <v>62</v>
      </c>
      <c r="D36" s="10" t="s">
        <v>9</v>
      </c>
      <c r="E36" s="174">
        <f t="shared" si="5"/>
        <v>65535</v>
      </c>
      <c r="F36" s="175"/>
      <c r="G36" s="65">
        <f t="shared" si="6"/>
        <v>31019</v>
      </c>
      <c r="H36" s="65">
        <f t="shared" si="7"/>
        <v>34516</v>
      </c>
      <c r="I36" s="65">
        <f aca="true" t="shared" si="14" ref="I36:I47">SUM(J36:K36)</f>
        <v>64541</v>
      </c>
      <c r="J36" s="65">
        <f t="shared" si="8"/>
        <v>30508</v>
      </c>
      <c r="K36" s="65">
        <f t="shared" si="9"/>
        <v>34033</v>
      </c>
      <c r="L36" s="65">
        <f t="shared" si="10"/>
        <v>60670</v>
      </c>
      <c r="M36" s="65">
        <v>28693</v>
      </c>
      <c r="N36" s="65">
        <v>31977</v>
      </c>
      <c r="O36" s="120" t="s">
        <v>77</v>
      </c>
      <c r="P36" s="120" t="s">
        <v>77</v>
      </c>
      <c r="Q36" s="120" t="s">
        <v>77</v>
      </c>
      <c r="R36" s="65">
        <f aca="true" t="shared" si="15" ref="R36:R47">SUM(U36:V36)</f>
        <v>3209</v>
      </c>
      <c r="S36" s="10"/>
      <c r="T36" s="10"/>
      <c r="U36" s="65">
        <v>1454</v>
      </c>
      <c r="V36" s="65">
        <v>1755</v>
      </c>
      <c r="W36" s="120" t="s">
        <v>77</v>
      </c>
      <c r="X36" s="120" t="s">
        <v>74</v>
      </c>
      <c r="Y36" s="120" t="s">
        <v>74</v>
      </c>
      <c r="Z36" s="120" t="s">
        <v>77</v>
      </c>
      <c r="AA36" s="120" t="s">
        <v>77</v>
      </c>
      <c r="AB36" s="120" t="s">
        <v>77</v>
      </c>
      <c r="AC36" s="65">
        <f t="shared" si="11"/>
        <v>662</v>
      </c>
      <c r="AD36" s="65">
        <v>361</v>
      </c>
      <c r="AE36" s="65">
        <v>301</v>
      </c>
      <c r="AF36" s="119" t="s">
        <v>77</v>
      </c>
      <c r="AG36" s="120" t="s">
        <v>77</v>
      </c>
      <c r="AH36" s="120" t="s">
        <v>77</v>
      </c>
      <c r="AI36" s="65">
        <f t="shared" si="13"/>
        <v>994</v>
      </c>
      <c r="AJ36" s="65">
        <v>511</v>
      </c>
      <c r="AK36" s="65">
        <v>483</v>
      </c>
      <c r="AL36" s="47"/>
    </row>
    <row r="37" spans="3:38" s="7" customFormat="1" ht="17.25" customHeight="1">
      <c r="C37" s="21">
        <v>5</v>
      </c>
      <c r="D37" s="102"/>
      <c r="E37" s="174">
        <f t="shared" si="5"/>
        <v>85268</v>
      </c>
      <c r="F37" s="175"/>
      <c r="G37" s="65">
        <f t="shared" si="6"/>
        <v>41398</v>
      </c>
      <c r="H37" s="65">
        <f t="shared" si="7"/>
        <v>43870</v>
      </c>
      <c r="I37" s="65">
        <f t="shared" si="14"/>
        <v>83743</v>
      </c>
      <c r="J37" s="65">
        <f t="shared" si="8"/>
        <v>40674</v>
      </c>
      <c r="K37" s="65">
        <f t="shared" si="9"/>
        <v>43069</v>
      </c>
      <c r="L37" s="65">
        <f t="shared" si="10"/>
        <v>77493</v>
      </c>
      <c r="M37" s="65">
        <v>37639</v>
      </c>
      <c r="N37" s="65">
        <v>39854</v>
      </c>
      <c r="O37" s="120" t="s">
        <v>77</v>
      </c>
      <c r="P37" s="120" t="s">
        <v>77</v>
      </c>
      <c r="Q37" s="120" t="s">
        <v>77</v>
      </c>
      <c r="R37" s="65">
        <f t="shared" si="15"/>
        <v>5211</v>
      </c>
      <c r="S37" s="10"/>
      <c r="T37" s="10"/>
      <c r="U37" s="65">
        <v>2500</v>
      </c>
      <c r="V37" s="65">
        <v>2711</v>
      </c>
      <c r="W37" s="120" t="s">
        <v>77</v>
      </c>
      <c r="X37" s="120" t="s">
        <v>74</v>
      </c>
      <c r="Y37" s="120" t="s">
        <v>74</v>
      </c>
      <c r="Z37" s="120" t="s">
        <v>77</v>
      </c>
      <c r="AA37" s="120" t="s">
        <v>77</v>
      </c>
      <c r="AB37" s="120" t="s">
        <v>77</v>
      </c>
      <c r="AC37" s="65">
        <f t="shared" si="11"/>
        <v>1039</v>
      </c>
      <c r="AD37" s="65">
        <v>535</v>
      </c>
      <c r="AE37" s="65">
        <v>504</v>
      </c>
      <c r="AF37" s="119" t="s">
        <v>77</v>
      </c>
      <c r="AG37" s="120" t="s">
        <v>77</v>
      </c>
      <c r="AH37" s="120" t="s">
        <v>77</v>
      </c>
      <c r="AI37" s="65">
        <f t="shared" si="13"/>
        <v>1525</v>
      </c>
      <c r="AJ37" s="65">
        <v>724</v>
      </c>
      <c r="AK37" s="65">
        <v>801</v>
      </c>
      <c r="AL37" s="44"/>
    </row>
    <row r="38" spans="3:38" s="7" customFormat="1" ht="17.25" customHeight="1">
      <c r="C38" s="21">
        <v>6</v>
      </c>
      <c r="D38" s="102"/>
      <c r="E38" s="174">
        <f t="shared" si="5"/>
        <v>101597</v>
      </c>
      <c r="F38" s="175"/>
      <c r="G38" s="65">
        <f t="shared" si="6"/>
        <v>48411</v>
      </c>
      <c r="H38" s="65">
        <f t="shared" si="7"/>
        <v>53186</v>
      </c>
      <c r="I38" s="65">
        <f t="shared" si="14"/>
        <v>99590</v>
      </c>
      <c r="J38" s="65">
        <f t="shared" si="8"/>
        <v>47500</v>
      </c>
      <c r="K38" s="65">
        <f t="shared" si="9"/>
        <v>52090</v>
      </c>
      <c r="L38" s="65">
        <f t="shared" si="10"/>
        <v>88100</v>
      </c>
      <c r="M38" s="65">
        <v>41723</v>
      </c>
      <c r="N38" s="65">
        <v>46377</v>
      </c>
      <c r="O38" s="65">
        <f>SUM(P38:Q38)</f>
        <v>4127</v>
      </c>
      <c r="P38" s="65">
        <v>2224</v>
      </c>
      <c r="Q38" s="65">
        <v>1903</v>
      </c>
      <c r="R38" s="65">
        <f t="shared" si="15"/>
        <v>6521</v>
      </c>
      <c r="S38" s="10"/>
      <c r="T38" s="10"/>
      <c r="U38" s="65">
        <v>3121</v>
      </c>
      <c r="V38" s="65">
        <v>3400</v>
      </c>
      <c r="W38" s="120" t="s">
        <v>77</v>
      </c>
      <c r="X38" s="120" t="s">
        <v>74</v>
      </c>
      <c r="Y38" s="120" t="s">
        <v>74</v>
      </c>
      <c r="Z38" s="120" t="s">
        <v>77</v>
      </c>
      <c r="AA38" s="120" t="s">
        <v>77</v>
      </c>
      <c r="AB38" s="120" t="s">
        <v>77</v>
      </c>
      <c r="AC38" s="65">
        <f t="shared" si="11"/>
        <v>842</v>
      </c>
      <c r="AD38" s="65">
        <v>432</v>
      </c>
      <c r="AE38" s="65">
        <v>410</v>
      </c>
      <c r="AF38" s="119" t="s">
        <v>77</v>
      </c>
      <c r="AG38" s="120" t="s">
        <v>77</v>
      </c>
      <c r="AH38" s="120" t="s">
        <v>77</v>
      </c>
      <c r="AI38" s="65">
        <f t="shared" si="13"/>
        <v>2007</v>
      </c>
      <c r="AJ38" s="65">
        <v>911</v>
      </c>
      <c r="AK38" s="65">
        <v>1096</v>
      </c>
      <c r="AL38" s="44"/>
    </row>
    <row r="39" spans="3:38" s="7" customFormat="1" ht="17.25" customHeight="1">
      <c r="C39" s="21">
        <v>7</v>
      </c>
      <c r="D39" s="102"/>
      <c r="E39" s="174">
        <f t="shared" si="5"/>
        <v>141827</v>
      </c>
      <c r="F39" s="175"/>
      <c r="G39" s="65">
        <f t="shared" si="6"/>
        <v>68189</v>
      </c>
      <c r="H39" s="65">
        <f t="shared" si="7"/>
        <v>73638</v>
      </c>
      <c r="I39" s="65">
        <f t="shared" si="14"/>
        <v>127994</v>
      </c>
      <c r="J39" s="65">
        <f t="shared" si="8"/>
        <v>61448</v>
      </c>
      <c r="K39" s="65">
        <f t="shared" si="9"/>
        <v>66546</v>
      </c>
      <c r="L39" s="65">
        <f t="shared" si="10"/>
        <v>108103</v>
      </c>
      <c r="M39" s="65">
        <v>51672</v>
      </c>
      <c r="N39" s="65">
        <v>56431</v>
      </c>
      <c r="O39" s="65">
        <f>SUM(P39:Q39)</f>
        <v>8731</v>
      </c>
      <c r="P39" s="65">
        <v>4687</v>
      </c>
      <c r="Q39" s="65">
        <v>4044</v>
      </c>
      <c r="R39" s="65">
        <f t="shared" si="15"/>
        <v>7614</v>
      </c>
      <c r="S39" s="10"/>
      <c r="T39" s="10"/>
      <c r="U39" s="65">
        <v>3385</v>
      </c>
      <c r="V39" s="65">
        <v>4229</v>
      </c>
      <c r="W39" s="65">
        <f>SUM(X39:Y39)</f>
        <v>2208</v>
      </c>
      <c r="X39" s="65">
        <v>1048</v>
      </c>
      <c r="Y39" s="65">
        <v>1160</v>
      </c>
      <c r="Z39" s="65">
        <f>SUM(AA39:AB39)</f>
        <v>128</v>
      </c>
      <c r="AA39" s="65">
        <v>63</v>
      </c>
      <c r="AB39" s="65">
        <v>65</v>
      </c>
      <c r="AC39" s="65">
        <f t="shared" si="11"/>
        <v>1210</v>
      </c>
      <c r="AD39" s="65">
        <v>593</v>
      </c>
      <c r="AE39" s="65">
        <v>617</v>
      </c>
      <c r="AF39" s="65">
        <f t="shared" si="12"/>
        <v>3674</v>
      </c>
      <c r="AG39" s="65">
        <v>1772</v>
      </c>
      <c r="AH39" s="65">
        <v>1902</v>
      </c>
      <c r="AI39" s="65">
        <f t="shared" si="13"/>
        <v>10159</v>
      </c>
      <c r="AJ39" s="65">
        <v>4969</v>
      </c>
      <c r="AK39" s="65">
        <v>5190</v>
      </c>
      <c r="AL39" s="44"/>
    </row>
    <row r="40" spans="3:38" s="7" customFormat="1" ht="17.25" customHeight="1">
      <c r="C40" s="21">
        <v>8</v>
      </c>
      <c r="D40" s="102"/>
      <c r="E40" s="174">
        <f t="shared" si="5"/>
        <v>159998</v>
      </c>
      <c r="F40" s="175"/>
      <c r="G40" s="65">
        <f t="shared" si="6"/>
        <v>82240</v>
      </c>
      <c r="H40" s="65">
        <f t="shared" si="7"/>
        <v>77758</v>
      </c>
      <c r="I40" s="65">
        <f t="shared" si="14"/>
        <v>145289</v>
      </c>
      <c r="J40" s="65">
        <f t="shared" si="8"/>
        <v>74630</v>
      </c>
      <c r="K40" s="65">
        <f t="shared" si="9"/>
        <v>70659</v>
      </c>
      <c r="L40" s="65">
        <f t="shared" si="10"/>
        <v>119645</v>
      </c>
      <c r="M40" s="65">
        <v>60862</v>
      </c>
      <c r="N40" s="65">
        <v>58783</v>
      </c>
      <c r="O40" s="65">
        <f>SUM(P40:Q40)</f>
        <v>11891</v>
      </c>
      <c r="P40" s="65">
        <v>6929</v>
      </c>
      <c r="Q40" s="65">
        <v>4962</v>
      </c>
      <c r="R40" s="65">
        <f t="shared" si="15"/>
        <v>8511</v>
      </c>
      <c r="S40" s="10"/>
      <c r="T40" s="10"/>
      <c r="U40" s="65">
        <v>4282</v>
      </c>
      <c r="V40" s="65">
        <v>4229</v>
      </c>
      <c r="W40" s="65">
        <f>SUM(X40:Y40)</f>
        <v>3717</v>
      </c>
      <c r="X40" s="65">
        <v>1796</v>
      </c>
      <c r="Y40" s="65">
        <v>1921</v>
      </c>
      <c r="Z40" s="65">
        <f aca="true" t="shared" si="16" ref="Z40:Z47">SUM(AA40:AB40)</f>
        <v>167</v>
      </c>
      <c r="AA40" s="65">
        <v>63</v>
      </c>
      <c r="AB40" s="65">
        <v>104</v>
      </c>
      <c r="AC40" s="65">
        <f t="shared" si="11"/>
        <v>1358</v>
      </c>
      <c r="AD40" s="65">
        <v>698</v>
      </c>
      <c r="AE40" s="65">
        <v>660</v>
      </c>
      <c r="AF40" s="65">
        <f t="shared" si="12"/>
        <v>4697</v>
      </c>
      <c r="AG40" s="65">
        <v>2356</v>
      </c>
      <c r="AH40" s="65">
        <v>2341</v>
      </c>
      <c r="AI40" s="65">
        <f t="shared" si="13"/>
        <v>10012</v>
      </c>
      <c r="AJ40" s="65">
        <v>5254</v>
      </c>
      <c r="AK40" s="65">
        <v>4758</v>
      </c>
      <c r="AL40" s="47"/>
    </row>
    <row r="41" spans="3:38" s="7" customFormat="1" ht="17.25" customHeight="1">
      <c r="C41" s="21">
        <v>9</v>
      </c>
      <c r="D41" s="102"/>
      <c r="E41" s="174">
        <f t="shared" si="5"/>
        <v>128139</v>
      </c>
      <c r="F41" s="175"/>
      <c r="G41" s="65">
        <f t="shared" si="6"/>
        <v>62608</v>
      </c>
      <c r="H41" s="65">
        <f t="shared" si="7"/>
        <v>65531</v>
      </c>
      <c r="I41" s="65">
        <f t="shared" si="14"/>
        <v>120254</v>
      </c>
      <c r="J41" s="65">
        <f t="shared" si="8"/>
        <v>58620</v>
      </c>
      <c r="K41" s="65">
        <f t="shared" si="9"/>
        <v>61634</v>
      </c>
      <c r="L41" s="65">
        <f t="shared" si="10"/>
        <v>102696</v>
      </c>
      <c r="M41" s="65">
        <v>49724</v>
      </c>
      <c r="N41" s="65">
        <v>52972</v>
      </c>
      <c r="O41" s="65">
        <f>SUM(P41:Q41)</f>
        <v>5627</v>
      </c>
      <c r="P41" s="65">
        <v>3124</v>
      </c>
      <c r="Q41" s="65">
        <v>2503</v>
      </c>
      <c r="R41" s="65">
        <f t="shared" si="15"/>
        <v>7085</v>
      </c>
      <c r="S41" s="10"/>
      <c r="T41" s="10"/>
      <c r="U41" s="65">
        <v>3391</v>
      </c>
      <c r="V41" s="65">
        <v>3694</v>
      </c>
      <c r="W41" s="65">
        <f>SUM(X41:Y41)</f>
        <v>3473</v>
      </c>
      <c r="X41" s="65">
        <v>1701</v>
      </c>
      <c r="Y41" s="65">
        <v>1772</v>
      </c>
      <c r="Z41" s="65">
        <f t="shared" si="16"/>
        <v>331</v>
      </c>
      <c r="AA41" s="65">
        <v>132</v>
      </c>
      <c r="AB41" s="65">
        <v>199</v>
      </c>
      <c r="AC41" s="65">
        <f t="shared" si="11"/>
        <v>1042</v>
      </c>
      <c r="AD41" s="65">
        <v>548</v>
      </c>
      <c r="AE41" s="65">
        <v>494</v>
      </c>
      <c r="AF41" s="65">
        <f t="shared" si="12"/>
        <v>2487</v>
      </c>
      <c r="AG41" s="65">
        <v>1177</v>
      </c>
      <c r="AH41" s="65">
        <v>1310</v>
      </c>
      <c r="AI41" s="65">
        <f t="shared" si="13"/>
        <v>5398</v>
      </c>
      <c r="AJ41" s="65">
        <v>2811</v>
      </c>
      <c r="AK41" s="65">
        <v>2587</v>
      </c>
      <c r="AL41" s="44"/>
    </row>
    <row r="42" spans="3:38" s="7" customFormat="1" ht="17.25" customHeight="1">
      <c r="C42" s="21">
        <v>10</v>
      </c>
      <c r="D42" s="102"/>
      <c r="E42" s="174">
        <f t="shared" si="5"/>
        <v>101172</v>
      </c>
      <c r="F42" s="175"/>
      <c r="G42" s="65">
        <f t="shared" si="6"/>
        <v>49394</v>
      </c>
      <c r="H42" s="65">
        <f t="shared" si="7"/>
        <v>51778</v>
      </c>
      <c r="I42" s="65">
        <f t="shared" si="14"/>
        <v>95723</v>
      </c>
      <c r="J42" s="65">
        <f t="shared" si="8"/>
        <v>46509</v>
      </c>
      <c r="K42" s="65">
        <f t="shared" si="9"/>
        <v>49214</v>
      </c>
      <c r="L42" s="65">
        <f t="shared" si="10"/>
        <v>86065</v>
      </c>
      <c r="M42" s="65">
        <v>41637</v>
      </c>
      <c r="N42" s="65">
        <v>44428</v>
      </c>
      <c r="O42" s="120" t="s">
        <v>77</v>
      </c>
      <c r="P42" s="120" t="s">
        <v>78</v>
      </c>
      <c r="Q42" s="120" t="s">
        <v>78</v>
      </c>
      <c r="R42" s="65">
        <f t="shared" si="15"/>
        <v>5330</v>
      </c>
      <c r="S42" s="10"/>
      <c r="T42" s="10"/>
      <c r="U42" s="65">
        <v>2693</v>
      </c>
      <c r="V42" s="65">
        <v>2637</v>
      </c>
      <c r="W42" s="65">
        <f>SUM(X42:Y42)</f>
        <v>3081</v>
      </c>
      <c r="X42" s="65">
        <v>1526</v>
      </c>
      <c r="Y42" s="65">
        <v>1555</v>
      </c>
      <c r="Z42" s="65">
        <f t="shared" si="16"/>
        <v>407</v>
      </c>
      <c r="AA42" s="65">
        <v>207</v>
      </c>
      <c r="AB42" s="65">
        <v>200</v>
      </c>
      <c r="AC42" s="65">
        <f t="shared" si="11"/>
        <v>840</v>
      </c>
      <c r="AD42" s="65">
        <v>446</v>
      </c>
      <c r="AE42" s="65">
        <v>394</v>
      </c>
      <c r="AF42" s="65">
        <f t="shared" si="12"/>
        <v>2709</v>
      </c>
      <c r="AG42" s="65">
        <v>1427</v>
      </c>
      <c r="AH42" s="65">
        <v>1282</v>
      </c>
      <c r="AI42" s="65">
        <f t="shared" si="13"/>
        <v>2740</v>
      </c>
      <c r="AJ42" s="65">
        <v>1458</v>
      </c>
      <c r="AK42" s="65">
        <v>1282</v>
      </c>
      <c r="AL42" s="47"/>
    </row>
    <row r="43" spans="3:38" s="7" customFormat="1" ht="17.25" customHeight="1">
      <c r="C43" s="21">
        <v>11</v>
      </c>
      <c r="D43" s="102"/>
      <c r="E43" s="174">
        <f t="shared" si="5"/>
        <v>72525</v>
      </c>
      <c r="F43" s="175"/>
      <c r="G43" s="65">
        <f t="shared" si="6"/>
        <v>35371</v>
      </c>
      <c r="H43" s="65">
        <f t="shared" si="7"/>
        <v>37154</v>
      </c>
      <c r="I43" s="65">
        <f t="shared" si="14"/>
        <v>71005</v>
      </c>
      <c r="J43" s="65">
        <f t="shared" si="8"/>
        <v>34615</v>
      </c>
      <c r="K43" s="65">
        <f t="shared" si="9"/>
        <v>36390</v>
      </c>
      <c r="L43" s="65">
        <f t="shared" si="10"/>
        <v>65466</v>
      </c>
      <c r="M43" s="65">
        <v>31737</v>
      </c>
      <c r="N43" s="65">
        <v>33729</v>
      </c>
      <c r="O43" s="120" t="s">
        <v>77</v>
      </c>
      <c r="P43" s="120" t="s">
        <v>78</v>
      </c>
      <c r="Q43" s="120" t="s">
        <v>78</v>
      </c>
      <c r="R43" s="65">
        <f t="shared" si="15"/>
        <v>4259</v>
      </c>
      <c r="S43" s="10"/>
      <c r="T43" s="10"/>
      <c r="U43" s="65">
        <v>2277</v>
      </c>
      <c r="V43" s="65">
        <v>1982</v>
      </c>
      <c r="W43" s="120" t="s">
        <v>77</v>
      </c>
      <c r="X43" s="120" t="s">
        <v>77</v>
      </c>
      <c r="Y43" s="120" t="s">
        <v>77</v>
      </c>
      <c r="Z43" s="65">
        <f t="shared" si="16"/>
        <v>647</v>
      </c>
      <c r="AA43" s="65">
        <v>293</v>
      </c>
      <c r="AB43" s="65">
        <v>354</v>
      </c>
      <c r="AC43" s="65">
        <f t="shared" si="11"/>
        <v>633</v>
      </c>
      <c r="AD43" s="65">
        <v>308</v>
      </c>
      <c r="AE43" s="65">
        <v>325</v>
      </c>
      <c r="AF43" s="120" t="s">
        <v>77</v>
      </c>
      <c r="AG43" s="120" t="s">
        <v>77</v>
      </c>
      <c r="AH43" s="120" t="s">
        <v>77</v>
      </c>
      <c r="AI43" s="65">
        <f t="shared" si="13"/>
        <v>1520</v>
      </c>
      <c r="AJ43" s="65">
        <v>756</v>
      </c>
      <c r="AK43" s="65">
        <v>764</v>
      </c>
      <c r="AL43" s="44"/>
    </row>
    <row r="44" spans="3:38" s="7" customFormat="1" ht="17.25" customHeight="1">
      <c r="C44" s="21">
        <v>12</v>
      </c>
      <c r="D44" s="102"/>
      <c r="E44" s="174">
        <f t="shared" si="5"/>
        <v>67047</v>
      </c>
      <c r="F44" s="175"/>
      <c r="G44" s="65">
        <f t="shared" si="6"/>
        <v>29788</v>
      </c>
      <c r="H44" s="65">
        <f t="shared" si="7"/>
        <v>37259</v>
      </c>
      <c r="I44" s="65">
        <f t="shared" si="14"/>
        <v>63608</v>
      </c>
      <c r="J44" s="65">
        <f t="shared" si="8"/>
        <v>28437</v>
      </c>
      <c r="K44" s="65">
        <f t="shared" si="9"/>
        <v>35171</v>
      </c>
      <c r="L44" s="65">
        <f t="shared" si="10"/>
        <v>58754</v>
      </c>
      <c r="M44" s="65">
        <v>26165</v>
      </c>
      <c r="N44" s="65">
        <v>32589</v>
      </c>
      <c r="O44" s="120" t="s">
        <v>77</v>
      </c>
      <c r="P44" s="120" t="s">
        <v>77</v>
      </c>
      <c r="Q44" s="120" t="s">
        <v>77</v>
      </c>
      <c r="R44" s="65">
        <f t="shared" si="15"/>
        <v>3468</v>
      </c>
      <c r="S44" s="10"/>
      <c r="T44" s="10"/>
      <c r="U44" s="65">
        <v>1660</v>
      </c>
      <c r="V44" s="65">
        <v>1808</v>
      </c>
      <c r="W44" s="120" t="s">
        <v>77</v>
      </c>
      <c r="X44" s="120" t="s">
        <v>77</v>
      </c>
      <c r="Y44" s="120" t="s">
        <v>77</v>
      </c>
      <c r="Z44" s="65">
        <f t="shared" si="16"/>
        <v>752</v>
      </c>
      <c r="AA44" s="65">
        <v>307</v>
      </c>
      <c r="AB44" s="65">
        <v>445</v>
      </c>
      <c r="AC44" s="65">
        <f t="shared" si="11"/>
        <v>634</v>
      </c>
      <c r="AD44" s="65">
        <v>305</v>
      </c>
      <c r="AE44" s="65">
        <v>329</v>
      </c>
      <c r="AF44" s="65">
        <f t="shared" si="12"/>
        <v>798</v>
      </c>
      <c r="AG44" s="65">
        <v>324</v>
      </c>
      <c r="AH44" s="65">
        <v>474</v>
      </c>
      <c r="AI44" s="65">
        <f t="shared" si="13"/>
        <v>2641</v>
      </c>
      <c r="AJ44" s="65">
        <v>1027</v>
      </c>
      <c r="AK44" s="65">
        <v>1614</v>
      </c>
      <c r="AL44" s="44"/>
    </row>
    <row r="45" spans="2:38" s="7" customFormat="1" ht="17.25" customHeight="1">
      <c r="B45" s="21" t="s">
        <v>68</v>
      </c>
      <c r="C45" s="43" t="s">
        <v>63</v>
      </c>
      <c r="D45" s="10" t="s">
        <v>9</v>
      </c>
      <c r="E45" s="174">
        <f t="shared" si="5"/>
        <v>85190</v>
      </c>
      <c r="F45" s="175"/>
      <c r="G45" s="65">
        <f t="shared" si="6"/>
        <v>44117</v>
      </c>
      <c r="H45" s="65">
        <f t="shared" si="7"/>
        <v>41073</v>
      </c>
      <c r="I45" s="65">
        <f t="shared" si="14"/>
        <v>74971</v>
      </c>
      <c r="J45" s="65">
        <f t="shared" si="8"/>
        <v>39210</v>
      </c>
      <c r="K45" s="65">
        <f t="shared" si="9"/>
        <v>35761</v>
      </c>
      <c r="L45" s="65">
        <f t="shared" si="10"/>
        <v>69492</v>
      </c>
      <c r="M45" s="65">
        <v>36392</v>
      </c>
      <c r="N45" s="65">
        <v>33100</v>
      </c>
      <c r="O45" s="120" t="s">
        <v>77</v>
      </c>
      <c r="P45" s="120" t="s">
        <v>77</v>
      </c>
      <c r="Q45" s="120" t="s">
        <v>77</v>
      </c>
      <c r="R45" s="65">
        <f t="shared" si="15"/>
        <v>4003</v>
      </c>
      <c r="S45" s="10"/>
      <c r="T45" s="10"/>
      <c r="U45" s="65">
        <v>2020</v>
      </c>
      <c r="V45" s="65">
        <v>1983</v>
      </c>
      <c r="W45" s="120" t="s">
        <v>77</v>
      </c>
      <c r="X45" s="120" t="s">
        <v>77</v>
      </c>
      <c r="Y45" s="120" t="s">
        <v>77</v>
      </c>
      <c r="Z45" s="65">
        <f t="shared" si="16"/>
        <v>763</v>
      </c>
      <c r="AA45" s="65">
        <v>449</v>
      </c>
      <c r="AB45" s="65">
        <v>314</v>
      </c>
      <c r="AC45" s="65">
        <f t="shared" si="11"/>
        <v>713</v>
      </c>
      <c r="AD45" s="65">
        <v>349</v>
      </c>
      <c r="AE45" s="65">
        <v>364</v>
      </c>
      <c r="AF45" s="65">
        <f t="shared" si="12"/>
        <v>3645</v>
      </c>
      <c r="AG45" s="65">
        <v>1756</v>
      </c>
      <c r="AH45" s="65">
        <v>1889</v>
      </c>
      <c r="AI45" s="65">
        <f t="shared" si="13"/>
        <v>6574</v>
      </c>
      <c r="AJ45" s="65">
        <v>3151</v>
      </c>
      <c r="AK45" s="65">
        <v>3423</v>
      </c>
      <c r="AL45" s="44"/>
    </row>
    <row r="46" spans="2:38" s="7" customFormat="1" ht="17.25" customHeight="1">
      <c r="B46" s="21"/>
      <c r="C46" s="21">
        <v>2</v>
      </c>
      <c r="D46" s="102"/>
      <c r="E46" s="174">
        <f t="shared" si="5"/>
        <v>79126</v>
      </c>
      <c r="F46" s="175"/>
      <c r="G46" s="65">
        <f t="shared" si="6"/>
        <v>39097</v>
      </c>
      <c r="H46" s="65">
        <f t="shared" si="7"/>
        <v>40029</v>
      </c>
      <c r="I46" s="65">
        <f t="shared" si="14"/>
        <v>70847</v>
      </c>
      <c r="J46" s="65">
        <f t="shared" si="8"/>
        <v>34369</v>
      </c>
      <c r="K46" s="65">
        <f t="shared" si="9"/>
        <v>36478</v>
      </c>
      <c r="L46" s="65">
        <f t="shared" si="10"/>
        <v>65503</v>
      </c>
      <c r="M46" s="65">
        <v>31698</v>
      </c>
      <c r="N46" s="65">
        <v>33805</v>
      </c>
      <c r="O46" s="120" t="s">
        <v>77</v>
      </c>
      <c r="P46" s="120" t="s">
        <v>77</v>
      </c>
      <c r="Q46" s="120" t="s">
        <v>77</v>
      </c>
      <c r="R46" s="65">
        <f t="shared" si="15"/>
        <v>4086</v>
      </c>
      <c r="S46" s="10"/>
      <c r="T46" s="10"/>
      <c r="U46" s="65">
        <v>2092</v>
      </c>
      <c r="V46" s="65">
        <v>1994</v>
      </c>
      <c r="W46" s="120" t="s">
        <v>77</v>
      </c>
      <c r="X46" s="120" t="s">
        <v>77</v>
      </c>
      <c r="Y46" s="120" t="s">
        <v>77</v>
      </c>
      <c r="Z46" s="65">
        <f t="shared" si="16"/>
        <v>652</v>
      </c>
      <c r="AA46" s="65">
        <v>294</v>
      </c>
      <c r="AB46" s="65">
        <v>358</v>
      </c>
      <c r="AC46" s="65">
        <f t="shared" si="11"/>
        <v>606</v>
      </c>
      <c r="AD46" s="65">
        <v>285</v>
      </c>
      <c r="AE46" s="65">
        <v>321</v>
      </c>
      <c r="AF46" s="65">
        <f t="shared" si="12"/>
        <v>3906</v>
      </c>
      <c r="AG46" s="65">
        <v>2077</v>
      </c>
      <c r="AH46" s="65">
        <v>1829</v>
      </c>
      <c r="AI46" s="65">
        <f t="shared" si="13"/>
        <v>4373</v>
      </c>
      <c r="AJ46" s="65">
        <v>2651</v>
      </c>
      <c r="AK46" s="65">
        <v>1722</v>
      </c>
      <c r="AL46" s="44"/>
    </row>
    <row r="47" spans="2:38" s="7" customFormat="1" ht="17.25" customHeight="1">
      <c r="B47" s="31"/>
      <c r="C47" s="31">
        <v>3</v>
      </c>
      <c r="D47" s="103"/>
      <c r="E47" s="182">
        <f t="shared" si="5"/>
        <v>60107</v>
      </c>
      <c r="F47" s="183"/>
      <c r="G47" s="101">
        <f t="shared" si="6"/>
        <v>28864</v>
      </c>
      <c r="H47" s="101">
        <f t="shared" si="7"/>
        <v>31243</v>
      </c>
      <c r="I47" s="101">
        <f t="shared" si="14"/>
        <v>57647</v>
      </c>
      <c r="J47" s="101">
        <f t="shared" si="8"/>
        <v>27941</v>
      </c>
      <c r="K47" s="101">
        <f t="shared" si="9"/>
        <v>29706</v>
      </c>
      <c r="L47" s="101">
        <f t="shared" si="10"/>
        <v>52876</v>
      </c>
      <c r="M47" s="101">
        <v>25594</v>
      </c>
      <c r="N47" s="101">
        <v>27282</v>
      </c>
      <c r="O47" s="121" t="s">
        <v>77</v>
      </c>
      <c r="P47" s="121" t="s">
        <v>77</v>
      </c>
      <c r="Q47" s="121" t="s">
        <v>77</v>
      </c>
      <c r="R47" s="101">
        <f t="shared" si="15"/>
        <v>3619</v>
      </c>
      <c r="S47" s="10"/>
      <c r="T47" s="10"/>
      <c r="U47" s="101">
        <v>1796</v>
      </c>
      <c r="V47" s="101">
        <v>1823</v>
      </c>
      <c r="W47" s="121" t="s">
        <v>77</v>
      </c>
      <c r="X47" s="121" t="s">
        <v>77</v>
      </c>
      <c r="Y47" s="121" t="s">
        <v>77</v>
      </c>
      <c r="Z47" s="101">
        <f t="shared" si="16"/>
        <v>517</v>
      </c>
      <c r="AA47" s="101">
        <v>264</v>
      </c>
      <c r="AB47" s="101">
        <v>253</v>
      </c>
      <c r="AC47" s="101">
        <f t="shared" si="11"/>
        <v>635</v>
      </c>
      <c r="AD47" s="101">
        <v>287</v>
      </c>
      <c r="AE47" s="101">
        <v>348</v>
      </c>
      <c r="AF47" s="101">
        <f t="shared" si="12"/>
        <v>776</v>
      </c>
      <c r="AG47" s="101">
        <v>390</v>
      </c>
      <c r="AH47" s="101">
        <v>386</v>
      </c>
      <c r="AI47" s="101">
        <f t="shared" si="13"/>
        <v>1684</v>
      </c>
      <c r="AJ47" s="101">
        <v>533</v>
      </c>
      <c r="AK47" s="101">
        <v>1151</v>
      </c>
      <c r="AL47" s="47"/>
    </row>
    <row r="48" spans="2:37" s="7" customFormat="1" ht="14.25" customHeight="1">
      <c r="B48" s="9" t="s">
        <v>66</v>
      </c>
      <c r="C48" s="9"/>
      <c r="D48" s="14"/>
      <c r="P48" s="10"/>
      <c r="Q48" s="10"/>
      <c r="S48" s="10"/>
      <c r="T48" s="10"/>
      <c r="AK48" s="8" t="s">
        <v>29</v>
      </c>
    </row>
    <row r="49" spans="2:20" s="7" customFormat="1" ht="14.25" customHeight="1">
      <c r="B49" s="9" t="s">
        <v>89</v>
      </c>
      <c r="C49" s="9"/>
      <c r="D49" s="14"/>
      <c r="P49" s="10"/>
      <c r="Q49" s="10"/>
      <c r="S49" s="10"/>
      <c r="T49" s="10"/>
    </row>
  </sheetData>
  <sheetProtection/>
  <mergeCells count="185">
    <mergeCell ref="AF13:AG13"/>
    <mergeCell ref="AD14:AE14"/>
    <mergeCell ref="AF14:AG14"/>
    <mergeCell ref="AD17:AE17"/>
    <mergeCell ref="AF17:AG17"/>
    <mergeCell ref="AD18:AE18"/>
    <mergeCell ref="AF18:AG18"/>
    <mergeCell ref="AD5:AG5"/>
    <mergeCell ref="AD6:AG6"/>
    <mergeCell ref="AF7:AG7"/>
    <mergeCell ref="AD7:AE7"/>
    <mergeCell ref="AF10:AG10"/>
    <mergeCell ref="AF8:AG8"/>
    <mergeCell ref="AF9:AG9"/>
    <mergeCell ref="AD8:AE8"/>
    <mergeCell ref="AD9:AE9"/>
    <mergeCell ref="W31:Y31"/>
    <mergeCell ref="Z31:AB31"/>
    <mergeCell ref="X6:Y6"/>
    <mergeCell ref="AB6:AC6"/>
    <mergeCell ref="AC31:AE31"/>
    <mergeCell ref="Z6:AA6"/>
    <mergeCell ref="AD19:AE19"/>
    <mergeCell ref="AD22:AE22"/>
    <mergeCell ref="AD20:AE20"/>
    <mergeCell ref="AD21:AE21"/>
    <mergeCell ref="B8:C8"/>
    <mergeCell ref="B11:C11"/>
    <mergeCell ref="B20:C20"/>
    <mergeCell ref="F21:G21"/>
    <mergeCell ref="H21:I21"/>
    <mergeCell ref="F22:G22"/>
    <mergeCell ref="H22:I22"/>
    <mergeCell ref="H18:I18"/>
    <mergeCell ref="F19:G19"/>
    <mergeCell ref="F20:G20"/>
    <mergeCell ref="E45:F45"/>
    <mergeCell ref="E46:F46"/>
    <mergeCell ref="E47:F47"/>
    <mergeCell ref="U31:V31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H20:I20"/>
    <mergeCell ref="F18:G18"/>
    <mergeCell ref="F16:G16"/>
    <mergeCell ref="H16:I16"/>
    <mergeCell ref="F17:G17"/>
    <mergeCell ref="H17:I17"/>
    <mergeCell ref="F15:G15"/>
    <mergeCell ref="H15:I15"/>
    <mergeCell ref="F10:G10"/>
    <mergeCell ref="H10:I10"/>
    <mergeCell ref="F11:G11"/>
    <mergeCell ref="H11:I11"/>
    <mergeCell ref="H13:I13"/>
    <mergeCell ref="F5:I6"/>
    <mergeCell ref="F7:G7"/>
    <mergeCell ref="H7:I7"/>
    <mergeCell ref="N6:Q6"/>
    <mergeCell ref="N7:O7"/>
    <mergeCell ref="P7:Q7"/>
    <mergeCell ref="L7:M7"/>
    <mergeCell ref="J7:K7"/>
    <mergeCell ref="V6:W6"/>
    <mergeCell ref="L8:M8"/>
    <mergeCell ref="F8:G8"/>
    <mergeCell ref="H8:I8"/>
    <mergeCell ref="F12:G12"/>
    <mergeCell ref="H12:I12"/>
    <mergeCell ref="N11:O11"/>
    <mergeCell ref="L12:M12"/>
    <mergeCell ref="J8:K8"/>
    <mergeCell ref="L10:M10"/>
    <mergeCell ref="O31:Q31"/>
    <mergeCell ref="N20:O20"/>
    <mergeCell ref="P20:Q20"/>
    <mergeCell ref="N21:O21"/>
    <mergeCell ref="P21:Q21"/>
    <mergeCell ref="N22:O22"/>
    <mergeCell ref="AD11:AE11"/>
    <mergeCell ref="P14:Q14"/>
    <mergeCell ref="F9:G9"/>
    <mergeCell ref="H9:I9"/>
    <mergeCell ref="F14:G14"/>
    <mergeCell ref="H14:I14"/>
    <mergeCell ref="AD10:AE10"/>
    <mergeCell ref="AD13:AE13"/>
    <mergeCell ref="P11:Q11"/>
    <mergeCell ref="F13:G13"/>
    <mergeCell ref="AF11:AG11"/>
    <mergeCell ref="AD12:AE12"/>
    <mergeCell ref="AF12:AG12"/>
    <mergeCell ref="L31:N31"/>
    <mergeCell ref="L20:M20"/>
    <mergeCell ref="P22:Q22"/>
    <mergeCell ref="L21:M21"/>
    <mergeCell ref="N13:O13"/>
    <mergeCell ref="P13:Q13"/>
    <mergeCell ref="N15:O15"/>
    <mergeCell ref="N16:O16"/>
    <mergeCell ref="P17:Q17"/>
    <mergeCell ref="P15:Q15"/>
    <mergeCell ref="AD15:AE15"/>
    <mergeCell ref="AF15:AG15"/>
    <mergeCell ref="AD16:AE16"/>
    <mergeCell ref="AF16:AG16"/>
    <mergeCell ref="P16:Q16"/>
    <mergeCell ref="P8:Q8"/>
    <mergeCell ref="P9:Q9"/>
    <mergeCell ref="P10:Q10"/>
    <mergeCell ref="N10:O10"/>
    <mergeCell ref="N9:O9"/>
    <mergeCell ref="P12:Q12"/>
    <mergeCell ref="N12:O12"/>
    <mergeCell ref="L17:M17"/>
    <mergeCell ref="J18:K18"/>
    <mergeCell ref="L18:M18"/>
    <mergeCell ref="N19:O19"/>
    <mergeCell ref="P19:Q19"/>
    <mergeCell ref="P18:Q18"/>
    <mergeCell ref="L9:M9"/>
    <mergeCell ref="J12:K12"/>
    <mergeCell ref="J10:K10"/>
    <mergeCell ref="L11:M11"/>
    <mergeCell ref="J11:K11"/>
    <mergeCell ref="L15:M15"/>
    <mergeCell ref="J13:K13"/>
    <mergeCell ref="L13:M13"/>
    <mergeCell ref="J9:K9"/>
    <mergeCell ref="B30:D32"/>
    <mergeCell ref="I31:K31"/>
    <mergeCell ref="E30:H31"/>
    <mergeCell ref="J19:K19"/>
    <mergeCell ref="J22:K22"/>
    <mergeCell ref="L22:M22"/>
    <mergeCell ref="J21:K21"/>
    <mergeCell ref="L19:M19"/>
    <mergeCell ref="E32:F32"/>
    <mergeCell ref="H19:I19"/>
    <mergeCell ref="AH16:AI16"/>
    <mergeCell ref="AH17:AI17"/>
    <mergeCell ref="J20:K20"/>
    <mergeCell ref="J14:K14"/>
    <mergeCell ref="L14:M14"/>
    <mergeCell ref="J16:K16"/>
    <mergeCell ref="L16:M16"/>
    <mergeCell ref="N17:O17"/>
    <mergeCell ref="N18:O18"/>
    <mergeCell ref="J17:K17"/>
    <mergeCell ref="B5:E7"/>
    <mergeCell ref="J6:M6"/>
    <mergeCell ref="N8:O8"/>
    <mergeCell ref="J15:K15"/>
    <mergeCell ref="N14:O14"/>
    <mergeCell ref="AI30:AK31"/>
    <mergeCell ref="AF30:AH30"/>
    <mergeCell ref="AF31:AH31"/>
    <mergeCell ref="AH19:AI19"/>
    <mergeCell ref="AH20:AI20"/>
    <mergeCell ref="AH21:AI21"/>
    <mergeCell ref="AH22:AI22"/>
    <mergeCell ref="AF19:AG19"/>
    <mergeCell ref="AF22:AG22"/>
    <mergeCell ref="AF20:AG20"/>
    <mergeCell ref="AH18:AI18"/>
    <mergeCell ref="AF21:AG21"/>
    <mergeCell ref="AH10:AI10"/>
    <mergeCell ref="AH15:AI15"/>
    <mergeCell ref="AH7:AI7"/>
    <mergeCell ref="AH8:AI8"/>
    <mergeCell ref="AH9:AI9"/>
    <mergeCell ref="AH11:AI11"/>
    <mergeCell ref="AH12:AI12"/>
    <mergeCell ref="AH13:AI13"/>
    <mergeCell ref="AH14:AI14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400" verticalDpi="400" orientation="landscape" paperSize="9" scale="61" r:id="rId1"/>
  <ignoredErrors>
    <ignoredError sqref="E8:E10 D33:D35 B34:B35" numberStoredAsText="1"/>
    <ignoredError sqref="O35 W35:AF35 AI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L48"/>
  <sheetViews>
    <sheetView showGridLines="0" zoomScaleSheetLayoutView="100" zoomScalePageLayoutView="0" workbookViewId="0" topLeftCell="G25">
      <selection activeCell="P39" sqref="P39"/>
    </sheetView>
  </sheetViews>
  <sheetFormatPr defaultColWidth="9.75390625" defaultRowHeight="14.25" customHeight="1"/>
  <cols>
    <col min="1" max="1" width="1.4921875" style="13" customWidth="1"/>
    <col min="2" max="2" width="6.25390625" style="12" customWidth="1"/>
    <col min="3" max="3" width="6.25390625" style="32" customWidth="1"/>
    <col min="4" max="7" width="6.25390625" style="33" customWidth="1"/>
    <col min="8" max="10" width="6.25390625" style="13" customWidth="1"/>
    <col min="11" max="16" width="6.125" style="13" customWidth="1"/>
    <col min="17" max="18" width="1.37890625" style="34" customWidth="1"/>
    <col min="19" max="30" width="6.125" style="13" customWidth="1"/>
    <col min="31" max="33" width="6.125" style="13" hidden="1" customWidth="1"/>
    <col min="34" max="36" width="6.125" style="13" customWidth="1"/>
    <col min="37" max="37" width="1.625" style="13" customWidth="1"/>
    <col min="38" max="16384" width="9.75390625" style="13" customWidth="1"/>
  </cols>
  <sheetData>
    <row r="1" spans="2:31" s="7" customFormat="1" ht="14.25" customHeight="1">
      <c r="B1" s="8"/>
      <c r="C1" s="9"/>
      <c r="O1" s="11"/>
      <c r="X1" s="10"/>
      <c r="Y1" s="10"/>
      <c r="Z1" s="10"/>
      <c r="AA1" s="10"/>
      <c r="AC1" s="11"/>
      <c r="AD1" s="11"/>
      <c r="AE1" s="11"/>
    </row>
    <row r="2" spans="2:21" s="7" customFormat="1" ht="14.25" customHeight="1">
      <c r="B2" s="8"/>
      <c r="C2" s="9"/>
      <c r="O2" s="12"/>
      <c r="P2" s="12" t="s">
        <v>38</v>
      </c>
      <c r="Q2" s="13"/>
      <c r="R2" s="13"/>
      <c r="S2" s="13" t="s">
        <v>39</v>
      </c>
      <c r="T2" s="13"/>
      <c r="U2" s="13"/>
    </row>
    <row r="3" spans="2:18" s="7" customFormat="1" ht="14.25" customHeight="1" thickBot="1">
      <c r="B3" s="9" t="s">
        <v>40</v>
      </c>
      <c r="C3" s="9"/>
      <c r="D3" s="14"/>
      <c r="E3" s="14"/>
      <c r="F3" s="14"/>
      <c r="G3" s="14"/>
      <c r="Q3" s="10"/>
      <c r="R3" s="10"/>
    </row>
    <row r="4" spans="2:36" s="7" customFormat="1" ht="14.25" customHeight="1" thickTop="1">
      <c r="B4" s="152" t="s">
        <v>1</v>
      </c>
      <c r="C4" s="153"/>
      <c r="D4" s="153"/>
      <c r="E4" s="142" t="s">
        <v>41</v>
      </c>
      <c r="F4" s="143"/>
      <c r="G4" s="157"/>
      <c r="H4" s="35"/>
      <c r="I4" s="15"/>
      <c r="J4" s="57" t="s">
        <v>24</v>
      </c>
      <c r="K4" s="57"/>
      <c r="L4" s="57" t="s">
        <v>25</v>
      </c>
      <c r="M4" s="57"/>
      <c r="N4" s="57" t="s">
        <v>26</v>
      </c>
      <c r="O4" s="15"/>
      <c r="P4" s="35"/>
      <c r="Q4" s="10"/>
      <c r="R4" s="10"/>
      <c r="S4" s="58"/>
      <c r="T4" s="58" t="s">
        <v>51</v>
      </c>
      <c r="U4" s="49"/>
      <c r="V4" s="49" t="s">
        <v>53</v>
      </c>
      <c r="W4" s="49"/>
      <c r="X4" s="49" t="s">
        <v>54</v>
      </c>
      <c r="Y4" s="49"/>
      <c r="Z4" s="49" t="s">
        <v>55</v>
      </c>
      <c r="AA4" s="49"/>
      <c r="AB4" s="112" t="s">
        <v>91</v>
      </c>
      <c r="AC4" s="49"/>
      <c r="AD4" s="49"/>
      <c r="AE4" s="35" t="s">
        <v>52</v>
      </c>
      <c r="AF4" s="35"/>
      <c r="AG4" s="56"/>
      <c r="AH4" s="142" t="s">
        <v>19</v>
      </c>
      <c r="AI4" s="143"/>
      <c r="AJ4" s="143"/>
    </row>
    <row r="5" spans="2:38" s="7" customFormat="1" ht="17.25" customHeight="1">
      <c r="B5" s="151"/>
      <c r="C5" s="154"/>
      <c r="D5" s="154"/>
      <c r="E5" s="144"/>
      <c r="F5" s="145"/>
      <c r="G5" s="155"/>
      <c r="H5" s="155" t="s">
        <v>41</v>
      </c>
      <c r="I5" s="156"/>
      <c r="J5" s="156"/>
      <c r="K5" s="156" t="s">
        <v>16</v>
      </c>
      <c r="L5" s="156"/>
      <c r="M5" s="156"/>
      <c r="N5" s="197" t="s">
        <v>58</v>
      </c>
      <c r="O5" s="198"/>
      <c r="P5" s="199"/>
      <c r="Q5" s="61"/>
      <c r="R5" s="62"/>
      <c r="S5" s="145" t="s">
        <v>46</v>
      </c>
      <c r="T5" s="145"/>
      <c r="U5" s="155"/>
      <c r="V5" s="144" t="s">
        <v>36</v>
      </c>
      <c r="W5" s="145"/>
      <c r="X5" s="155"/>
      <c r="Y5" s="156" t="s">
        <v>76</v>
      </c>
      <c r="Z5" s="156"/>
      <c r="AA5" s="156"/>
      <c r="AB5" s="156" t="s">
        <v>17</v>
      </c>
      <c r="AC5" s="156"/>
      <c r="AD5" s="156"/>
      <c r="AE5" s="156" t="s">
        <v>18</v>
      </c>
      <c r="AF5" s="156"/>
      <c r="AG5" s="156"/>
      <c r="AH5" s="144"/>
      <c r="AI5" s="145"/>
      <c r="AJ5" s="145"/>
      <c r="AK5" s="36"/>
      <c r="AL5" s="37"/>
    </row>
    <row r="6" spans="2:38" s="7" customFormat="1" ht="17.25" customHeight="1">
      <c r="B6" s="151"/>
      <c r="C6" s="154"/>
      <c r="D6" s="154"/>
      <c r="E6" s="53" t="s">
        <v>4</v>
      </c>
      <c r="F6" s="54" t="s">
        <v>42</v>
      </c>
      <c r="G6" s="54" t="s">
        <v>43</v>
      </c>
      <c r="H6" s="53" t="s">
        <v>4</v>
      </c>
      <c r="I6" s="54" t="s">
        <v>42</v>
      </c>
      <c r="J6" s="54" t="s">
        <v>43</v>
      </c>
      <c r="K6" s="53" t="s">
        <v>4</v>
      </c>
      <c r="L6" s="54" t="s">
        <v>42</v>
      </c>
      <c r="M6" s="54" t="s">
        <v>43</v>
      </c>
      <c r="N6" s="53" t="s">
        <v>4</v>
      </c>
      <c r="O6" s="54" t="s">
        <v>42</v>
      </c>
      <c r="P6" s="54" t="s">
        <v>43</v>
      </c>
      <c r="Q6" s="60"/>
      <c r="R6" s="30"/>
      <c r="S6" s="53" t="s">
        <v>4</v>
      </c>
      <c r="T6" s="54" t="s">
        <v>42</v>
      </c>
      <c r="U6" s="54" t="s">
        <v>43</v>
      </c>
      <c r="V6" s="53" t="s">
        <v>4</v>
      </c>
      <c r="W6" s="54" t="s">
        <v>42</v>
      </c>
      <c r="X6" s="54" t="s">
        <v>43</v>
      </c>
      <c r="Y6" s="53" t="s">
        <v>4</v>
      </c>
      <c r="Z6" s="54" t="s">
        <v>42</v>
      </c>
      <c r="AA6" s="54" t="s">
        <v>43</v>
      </c>
      <c r="AB6" s="53" t="s">
        <v>4</v>
      </c>
      <c r="AC6" s="54" t="s">
        <v>42</v>
      </c>
      <c r="AD6" s="54" t="s">
        <v>43</v>
      </c>
      <c r="AE6" s="53" t="s">
        <v>4</v>
      </c>
      <c r="AF6" s="54" t="s">
        <v>42</v>
      </c>
      <c r="AG6" s="54" t="s">
        <v>43</v>
      </c>
      <c r="AH6" s="53" t="s">
        <v>4</v>
      </c>
      <c r="AI6" s="54" t="s">
        <v>42</v>
      </c>
      <c r="AJ6" s="55" t="s">
        <v>43</v>
      </c>
      <c r="AK6" s="10"/>
      <c r="AL6" s="20"/>
    </row>
    <row r="7" spans="2:38" s="7" customFormat="1" ht="17.25" customHeight="1">
      <c r="B7" s="21" t="s">
        <v>67</v>
      </c>
      <c r="C7" s="41" t="s">
        <v>20</v>
      </c>
      <c r="D7" s="86" t="s">
        <v>64</v>
      </c>
      <c r="E7" s="84">
        <v>10287336</v>
      </c>
      <c r="F7" s="76">
        <v>5395300</v>
      </c>
      <c r="G7" s="76">
        <v>4892036</v>
      </c>
      <c r="H7" s="76">
        <v>10281455</v>
      </c>
      <c r="I7" s="76">
        <v>5393033</v>
      </c>
      <c r="J7" s="76">
        <v>4888422</v>
      </c>
      <c r="K7" s="76">
        <v>9988253</v>
      </c>
      <c r="L7" s="76">
        <v>5276651</v>
      </c>
      <c r="M7" s="76">
        <v>4711602</v>
      </c>
      <c r="N7" s="76">
        <v>217490</v>
      </c>
      <c r="O7" s="76">
        <v>66625</v>
      </c>
      <c r="P7" s="76">
        <v>150865</v>
      </c>
      <c r="Q7" s="77"/>
      <c r="R7" s="77"/>
      <c r="S7" s="78" t="s">
        <v>72</v>
      </c>
      <c r="T7" s="78" t="s">
        <v>72</v>
      </c>
      <c r="U7" s="78" t="s">
        <v>72</v>
      </c>
      <c r="V7" s="75">
        <v>74767</v>
      </c>
      <c r="W7" s="75">
        <v>49282</v>
      </c>
      <c r="X7" s="75">
        <v>25485</v>
      </c>
      <c r="Y7" s="78" t="s">
        <v>72</v>
      </c>
      <c r="Z7" s="78" t="s">
        <v>72</v>
      </c>
      <c r="AA7" s="78" t="s">
        <v>72</v>
      </c>
      <c r="AB7" s="79">
        <v>945</v>
      </c>
      <c r="AC7" s="79">
        <v>475</v>
      </c>
      <c r="AD7" s="75">
        <v>470</v>
      </c>
      <c r="AE7" s="78" t="s">
        <v>72</v>
      </c>
      <c r="AF7" s="78" t="s">
        <v>72</v>
      </c>
      <c r="AG7" s="78" t="s">
        <v>72</v>
      </c>
      <c r="AH7" s="75">
        <v>5881</v>
      </c>
      <c r="AI7" s="75">
        <v>2267</v>
      </c>
      <c r="AJ7" s="75">
        <v>3614</v>
      </c>
      <c r="AK7" s="42"/>
      <c r="AL7" s="42"/>
    </row>
    <row r="8" spans="2:38" s="7" customFormat="1" ht="17.25" customHeight="1">
      <c r="B8" s="43" t="s">
        <v>70</v>
      </c>
      <c r="C8" s="24"/>
      <c r="D8" s="85" t="s">
        <v>65</v>
      </c>
      <c r="E8" s="80">
        <v>9251175</v>
      </c>
      <c r="F8" s="81">
        <v>4789873</v>
      </c>
      <c r="G8" s="81">
        <v>4461302</v>
      </c>
      <c r="H8" s="81">
        <v>9251016</v>
      </c>
      <c r="I8" s="81">
        <v>4789757</v>
      </c>
      <c r="J8" s="89">
        <v>4461259</v>
      </c>
      <c r="K8" s="81">
        <v>9114770</v>
      </c>
      <c r="L8" s="81">
        <v>4742237</v>
      </c>
      <c r="M8" s="81">
        <v>4372533</v>
      </c>
      <c r="N8" s="81">
        <v>99195</v>
      </c>
      <c r="O8" s="89">
        <v>25321</v>
      </c>
      <c r="P8" s="81">
        <v>73874</v>
      </c>
      <c r="Q8" s="77"/>
      <c r="R8" s="77"/>
      <c r="S8" s="82" t="s">
        <v>72</v>
      </c>
      <c r="T8" s="82" t="s">
        <v>72</v>
      </c>
      <c r="U8" s="82" t="s">
        <v>72</v>
      </c>
      <c r="V8" s="77">
        <v>35388</v>
      </c>
      <c r="W8" s="77">
        <v>20858</v>
      </c>
      <c r="X8" s="77">
        <v>14530</v>
      </c>
      <c r="Y8" s="82" t="s">
        <v>72</v>
      </c>
      <c r="Z8" s="82" t="s">
        <v>72</v>
      </c>
      <c r="AA8" s="82" t="s">
        <v>72</v>
      </c>
      <c r="AB8" s="77">
        <v>1663</v>
      </c>
      <c r="AC8" s="77">
        <v>1341</v>
      </c>
      <c r="AD8" s="77">
        <v>322</v>
      </c>
      <c r="AE8" s="82" t="s">
        <v>72</v>
      </c>
      <c r="AF8" s="82" t="s">
        <v>72</v>
      </c>
      <c r="AG8" s="82" t="s">
        <v>72</v>
      </c>
      <c r="AH8" s="77">
        <v>159</v>
      </c>
      <c r="AI8" s="77">
        <v>116</v>
      </c>
      <c r="AJ8" s="77">
        <v>43</v>
      </c>
      <c r="AK8" s="42"/>
      <c r="AL8" s="42"/>
    </row>
    <row r="9" spans="2:38" s="26" customFormat="1" ht="17.25" customHeight="1">
      <c r="B9" s="45" t="s">
        <v>71</v>
      </c>
      <c r="C9" s="27"/>
      <c r="D9" s="45" t="s">
        <v>69</v>
      </c>
      <c r="E9" s="110">
        <f>SUM(F9:G9)</f>
        <v>6799846</v>
      </c>
      <c r="F9" s="107">
        <f>SUM(F10:F21)</f>
        <v>4034698</v>
      </c>
      <c r="G9" s="107">
        <f>SUM(G10:G21)</f>
        <v>2765148</v>
      </c>
      <c r="H9" s="107">
        <f>SUM(I9:J9)</f>
        <v>6798594</v>
      </c>
      <c r="I9" s="107">
        <f>SUM(I10:I21)</f>
        <v>4034579</v>
      </c>
      <c r="J9" s="107">
        <f>SUM(J10:J21)</f>
        <v>2764015</v>
      </c>
      <c r="K9" s="107">
        <f>SUM(L9:M9)</f>
        <v>6703060</v>
      </c>
      <c r="L9" s="107">
        <f>SUM(L10:L21)</f>
        <v>3965517</v>
      </c>
      <c r="M9" s="107">
        <f>SUM(M10:M21)</f>
        <v>2737543</v>
      </c>
      <c r="N9" s="107">
        <f>SUM(O9:P9)</f>
        <v>14998</v>
      </c>
      <c r="O9" s="107">
        <f>SUM(O10:O21)</f>
        <v>13604</v>
      </c>
      <c r="P9" s="107">
        <f>SUM(P10:P21)</f>
        <v>1394</v>
      </c>
      <c r="Q9" s="83"/>
      <c r="R9" s="83"/>
      <c r="S9" s="82" t="s">
        <v>72</v>
      </c>
      <c r="T9" s="82" t="s">
        <v>72</v>
      </c>
      <c r="U9" s="82" t="s">
        <v>72</v>
      </c>
      <c r="V9" s="107">
        <f>SUM(W9:X9)</f>
        <v>79354</v>
      </c>
      <c r="W9" s="107">
        <f>SUM(W10:W21)</f>
        <v>54420</v>
      </c>
      <c r="X9" s="107">
        <f>SUM(X10:X21)</f>
        <v>24934</v>
      </c>
      <c r="Y9" s="82" t="s">
        <v>72</v>
      </c>
      <c r="Z9" s="82" t="s">
        <v>72</v>
      </c>
      <c r="AA9" s="82" t="s">
        <v>72</v>
      </c>
      <c r="AB9" s="107">
        <f>SUM(AC9:AD9)</f>
        <v>1182</v>
      </c>
      <c r="AC9" s="107">
        <f>SUM(AC10:AC21)</f>
        <v>1038</v>
      </c>
      <c r="AD9" s="107">
        <f>SUM(AD10:AD21)</f>
        <v>144</v>
      </c>
      <c r="AE9" s="107" t="s">
        <v>77</v>
      </c>
      <c r="AF9" s="107" t="s">
        <v>77</v>
      </c>
      <c r="AG9" s="107" t="s">
        <v>77</v>
      </c>
      <c r="AH9" s="107">
        <f>SUM(AI9:AJ9)</f>
        <v>1252</v>
      </c>
      <c r="AI9" s="107">
        <f>SUM(AI10:AI21)</f>
        <v>119</v>
      </c>
      <c r="AJ9" s="107">
        <f>SUM(AJ10:AJ21)</f>
        <v>1133</v>
      </c>
      <c r="AK9" s="46"/>
      <c r="AL9" s="46"/>
    </row>
    <row r="10" spans="2:38" s="7" customFormat="1" ht="17.25" customHeight="1">
      <c r="B10" s="21" t="s">
        <v>59</v>
      </c>
      <c r="C10" s="43" t="s">
        <v>60</v>
      </c>
      <c r="D10" s="10" t="s">
        <v>9</v>
      </c>
      <c r="E10" s="80">
        <f>SUM(F10:G10)</f>
        <v>608607</v>
      </c>
      <c r="F10" s="81">
        <f>SUM(I10,AI10)</f>
        <v>236823</v>
      </c>
      <c r="G10" s="81">
        <f>SUM(J10,AJ10)</f>
        <v>371784</v>
      </c>
      <c r="H10" s="81">
        <f aca="true" t="shared" si="0" ref="H10:H21">SUM(I10:J10)</f>
        <v>608607</v>
      </c>
      <c r="I10" s="81">
        <f>SUM(L10,O10,T10,W10,Z10,AC10,AF10)</f>
        <v>236823</v>
      </c>
      <c r="J10" s="81">
        <f>SUM(M10,P10,U10,X10,AA10,AD10,AG10)</f>
        <v>371784</v>
      </c>
      <c r="K10" s="81">
        <f aca="true" t="shared" si="1" ref="K10:K21">SUM(L10:M10)</f>
        <v>607077</v>
      </c>
      <c r="L10" s="81">
        <v>236578</v>
      </c>
      <c r="M10" s="81">
        <v>370499</v>
      </c>
      <c r="N10" s="123" t="s">
        <v>77</v>
      </c>
      <c r="O10" s="123" t="s">
        <v>79</v>
      </c>
      <c r="P10" s="123" t="s">
        <v>79</v>
      </c>
      <c r="Q10" s="77"/>
      <c r="R10" s="77"/>
      <c r="S10" s="82" t="s">
        <v>72</v>
      </c>
      <c r="T10" s="82" t="s">
        <v>72</v>
      </c>
      <c r="U10" s="82" t="s">
        <v>72</v>
      </c>
      <c r="V10" s="81">
        <f aca="true" t="shared" si="2" ref="V10:V21">SUM(W10:X10)</f>
        <v>1288</v>
      </c>
      <c r="W10" s="81">
        <v>78</v>
      </c>
      <c r="X10" s="81">
        <v>1210</v>
      </c>
      <c r="Y10" s="82" t="s">
        <v>72</v>
      </c>
      <c r="Z10" s="82" t="s">
        <v>72</v>
      </c>
      <c r="AA10" s="82" t="s">
        <v>72</v>
      </c>
      <c r="AB10" s="81">
        <f aca="true" t="shared" si="3" ref="AB10:AB21">SUM(AC10:AD10)</f>
        <v>242</v>
      </c>
      <c r="AC10" s="81">
        <v>167</v>
      </c>
      <c r="AD10" s="81">
        <v>75</v>
      </c>
      <c r="AE10" s="107" t="s">
        <v>77</v>
      </c>
      <c r="AF10" s="81" t="s">
        <v>79</v>
      </c>
      <c r="AG10" s="81" t="s">
        <v>79</v>
      </c>
      <c r="AH10" s="123" t="s">
        <v>83</v>
      </c>
      <c r="AI10" s="123" t="s">
        <v>82</v>
      </c>
      <c r="AJ10" s="123" t="s">
        <v>83</v>
      </c>
      <c r="AK10" s="47"/>
      <c r="AL10" s="47"/>
    </row>
    <row r="11" spans="3:38" s="7" customFormat="1" ht="17.25" customHeight="1">
      <c r="C11" s="21">
        <v>5</v>
      </c>
      <c r="D11" s="102"/>
      <c r="E11" s="80">
        <f aca="true" t="shared" si="4" ref="E11:E21">SUM(F11:G11)</f>
        <v>620431</v>
      </c>
      <c r="F11" s="81">
        <f aca="true" t="shared" si="5" ref="F11:F21">SUM(I11,AI11)</f>
        <v>318568</v>
      </c>
      <c r="G11" s="81">
        <f aca="true" t="shared" si="6" ref="G11:G21">SUM(J11,AJ11)</f>
        <v>301863</v>
      </c>
      <c r="H11" s="81">
        <f t="shared" si="0"/>
        <v>620431</v>
      </c>
      <c r="I11" s="81">
        <f aca="true" t="shared" si="7" ref="I11:I21">SUM(L11,O11,T11,W11,Z11,AC11,AF11)</f>
        <v>318568</v>
      </c>
      <c r="J11" s="81">
        <f aca="true" t="shared" si="8" ref="J11:J21">SUM(M11,P11,U11,X11,AA11,AD11,AG11)</f>
        <v>301863</v>
      </c>
      <c r="K11" s="81">
        <f t="shared" si="1"/>
        <v>618686</v>
      </c>
      <c r="L11" s="81">
        <v>316886</v>
      </c>
      <c r="M11" s="81">
        <v>301800</v>
      </c>
      <c r="N11" s="123" t="s">
        <v>77</v>
      </c>
      <c r="O11" s="123" t="s">
        <v>79</v>
      </c>
      <c r="P11" s="123" t="s">
        <v>79</v>
      </c>
      <c r="Q11" s="77"/>
      <c r="R11" s="77"/>
      <c r="S11" s="82" t="s">
        <v>72</v>
      </c>
      <c r="T11" s="82" t="s">
        <v>72</v>
      </c>
      <c r="U11" s="82" t="s">
        <v>72</v>
      </c>
      <c r="V11" s="81">
        <f t="shared" si="2"/>
        <v>1701</v>
      </c>
      <c r="W11" s="81">
        <v>1645</v>
      </c>
      <c r="X11" s="81">
        <v>56</v>
      </c>
      <c r="Y11" s="82" t="s">
        <v>72</v>
      </c>
      <c r="Z11" s="82" t="s">
        <v>72</v>
      </c>
      <c r="AA11" s="82" t="s">
        <v>72</v>
      </c>
      <c r="AB11" s="81">
        <f t="shared" si="3"/>
        <v>44</v>
      </c>
      <c r="AC11" s="81">
        <v>37</v>
      </c>
      <c r="AD11" s="81">
        <v>7</v>
      </c>
      <c r="AE11" s="107" t="s">
        <v>77</v>
      </c>
      <c r="AF11" s="81" t="s">
        <v>79</v>
      </c>
      <c r="AG11" s="81" t="s">
        <v>79</v>
      </c>
      <c r="AH11" s="123" t="s">
        <v>73</v>
      </c>
      <c r="AI11" s="123" t="s">
        <v>82</v>
      </c>
      <c r="AJ11" s="123" t="s">
        <v>82</v>
      </c>
      <c r="AK11" s="44"/>
      <c r="AL11" s="44"/>
    </row>
    <row r="12" spans="3:38" s="7" customFormat="1" ht="17.25" customHeight="1">
      <c r="C12" s="21">
        <v>6</v>
      </c>
      <c r="D12" s="102"/>
      <c r="E12" s="80">
        <f t="shared" si="4"/>
        <v>802220</v>
      </c>
      <c r="F12" s="81">
        <f t="shared" si="5"/>
        <v>502461</v>
      </c>
      <c r="G12" s="81">
        <f t="shared" si="6"/>
        <v>299759</v>
      </c>
      <c r="H12" s="81">
        <f t="shared" si="0"/>
        <v>802220</v>
      </c>
      <c r="I12" s="81">
        <f t="shared" si="7"/>
        <v>502461</v>
      </c>
      <c r="J12" s="81">
        <f t="shared" si="8"/>
        <v>299759</v>
      </c>
      <c r="K12" s="81">
        <f t="shared" si="1"/>
        <v>785614</v>
      </c>
      <c r="L12" s="81">
        <v>486203</v>
      </c>
      <c r="M12" s="81">
        <v>299411</v>
      </c>
      <c r="N12" s="81">
        <f>SUM(O12:P12)</f>
        <v>4424</v>
      </c>
      <c r="O12" s="81">
        <v>4298</v>
      </c>
      <c r="P12" s="81">
        <v>126</v>
      </c>
      <c r="Q12" s="77"/>
      <c r="R12" s="77"/>
      <c r="S12" s="82" t="s">
        <v>72</v>
      </c>
      <c r="T12" s="82" t="s">
        <v>72</v>
      </c>
      <c r="U12" s="82" t="s">
        <v>72</v>
      </c>
      <c r="V12" s="81">
        <f t="shared" si="2"/>
        <v>12143</v>
      </c>
      <c r="W12" s="81">
        <v>11925</v>
      </c>
      <c r="X12" s="81">
        <v>218</v>
      </c>
      <c r="Y12" s="82" t="s">
        <v>72</v>
      </c>
      <c r="Z12" s="82" t="s">
        <v>72</v>
      </c>
      <c r="AA12" s="82" t="s">
        <v>72</v>
      </c>
      <c r="AB12" s="81">
        <f t="shared" si="3"/>
        <v>39</v>
      </c>
      <c r="AC12" s="81">
        <v>35</v>
      </c>
      <c r="AD12" s="81">
        <v>4</v>
      </c>
      <c r="AE12" s="107" t="s">
        <v>77</v>
      </c>
      <c r="AF12" s="81" t="s">
        <v>79</v>
      </c>
      <c r="AG12" s="81" t="s">
        <v>79</v>
      </c>
      <c r="AH12" s="123" t="s">
        <v>84</v>
      </c>
      <c r="AI12" s="123" t="s">
        <v>82</v>
      </c>
      <c r="AJ12" s="123" t="s">
        <v>84</v>
      </c>
      <c r="AK12" s="44"/>
      <c r="AL12" s="44"/>
    </row>
    <row r="13" spans="3:38" s="7" customFormat="1" ht="17.25" customHeight="1">
      <c r="C13" s="21">
        <v>7</v>
      </c>
      <c r="D13" s="102"/>
      <c r="E13" s="80">
        <f>SUM(F13:G13)</f>
        <v>838689</v>
      </c>
      <c r="F13" s="81">
        <f t="shared" si="5"/>
        <v>625214</v>
      </c>
      <c r="G13" s="81">
        <f t="shared" si="6"/>
        <v>213475</v>
      </c>
      <c r="H13" s="81">
        <f t="shared" si="0"/>
        <v>838689</v>
      </c>
      <c r="I13" s="81">
        <f t="shared" si="7"/>
        <v>625214</v>
      </c>
      <c r="J13" s="81">
        <f t="shared" si="8"/>
        <v>213475</v>
      </c>
      <c r="K13" s="81">
        <f t="shared" si="1"/>
        <v>822870</v>
      </c>
      <c r="L13" s="81">
        <v>609560</v>
      </c>
      <c r="M13" s="81">
        <v>213310</v>
      </c>
      <c r="N13" s="81">
        <f>SUM(O13:P13)</f>
        <v>1691</v>
      </c>
      <c r="O13" s="81">
        <f>78+1605</f>
        <v>1683</v>
      </c>
      <c r="P13" s="81">
        <f>1+7</f>
        <v>8</v>
      </c>
      <c r="Q13" s="77"/>
      <c r="R13" s="77"/>
      <c r="S13" s="82" t="s">
        <v>72</v>
      </c>
      <c r="T13" s="82" t="s">
        <v>72</v>
      </c>
      <c r="U13" s="82" t="s">
        <v>72</v>
      </c>
      <c r="V13" s="81">
        <f t="shared" si="2"/>
        <v>14046</v>
      </c>
      <c r="W13" s="81">
        <v>13892</v>
      </c>
      <c r="X13" s="81">
        <v>154</v>
      </c>
      <c r="Y13" s="82" t="s">
        <v>72</v>
      </c>
      <c r="Z13" s="82" t="s">
        <v>72</v>
      </c>
      <c r="AA13" s="82" t="s">
        <v>72</v>
      </c>
      <c r="AB13" s="81">
        <f t="shared" si="3"/>
        <v>82</v>
      </c>
      <c r="AC13" s="81">
        <v>79</v>
      </c>
      <c r="AD13" s="81">
        <v>3</v>
      </c>
      <c r="AE13" s="107" t="s">
        <v>77</v>
      </c>
      <c r="AF13" s="81" t="s">
        <v>79</v>
      </c>
      <c r="AG13" s="81" t="s">
        <v>79</v>
      </c>
      <c r="AH13" s="123" t="s">
        <v>82</v>
      </c>
      <c r="AI13" s="123" t="s">
        <v>82</v>
      </c>
      <c r="AJ13" s="123" t="s">
        <v>84</v>
      </c>
      <c r="AK13" s="44"/>
      <c r="AL13" s="44"/>
    </row>
    <row r="14" spans="3:38" s="7" customFormat="1" ht="17.25" customHeight="1">
      <c r="C14" s="21">
        <v>8</v>
      </c>
      <c r="D14" s="102"/>
      <c r="E14" s="80">
        <f t="shared" si="4"/>
        <v>716557</v>
      </c>
      <c r="F14" s="81">
        <f t="shared" si="5"/>
        <v>525176</v>
      </c>
      <c r="G14" s="81">
        <f t="shared" si="6"/>
        <v>191381</v>
      </c>
      <c r="H14" s="81">
        <f t="shared" si="0"/>
        <v>716557</v>
      </c>
      <c r="I14" s="81">
        <f t="shared" si="7"/>
        <v>525176</v>
      </c>
      <c r="J14" s="81">
        <f t="shared" si="8"/>
        <v>191381</v>
      </c>
      <c r="K14" s="81">
        <f t="shared" si="1"/>
        <v>701017</v>
      </c>
      <c r="L14" s="81">
        <v>510631</v>
      </c>
      <c r="M14" s="81">
        <v>190386</v>
      </c>
      <c r="N14" s="81">
        <f>SUM(O14:P14)</f>
        <v>6265</v>
      </c>
      <c r="O14" s="81">
        <v>6011</v>
      </c>
      <c r="P14" s="81">
        <v>254</v>
      </c>
      <c r="Q14" s="77"/>
      <c r="R14" s="77"/>
      <c r="S14" s="82" t="s">
        <v>72</v>
      </c>
      <c r="T14" s="82" t="s">
        <v>72</v>
      </c>
      <c r="U14" s="82" t="s">
        <v>72</v>
      </c>
      <c r="V14" s="81">
        <f t="shared" si="2"/>
        <v>9124</v>
      </c>
      <c r="W14" s="81">
        <v>8401</v>
      </c>
      <c r="X14" s="81">
        <v>723</v>
      </c>
      <c r="Y14" s="82" t="s">
        <v>72</v>
      </c>
      <c r="Z14" s="82" t="s">
        <v>72</v>
      </c>
      <c r="AA14" s="82" t="s">
        <v>72</v>
      </c>
      <c r="AB14" s="81">
        <f t="shared" si="3"/>
        <v>151</v>
      </c>
      <c r="AC14" s="81">
        <v>133</v>
      </c>
      <c r="AD14" s="81">
        <v>18</v>
      </c>
      <c r="AE14" s="107" t="s">
        <v>77</v>
      </c>
      <c r="AF14" s="81" t="s">
        <v>79</v>
      </c>
      <c r="AG14" s="81" t="s">
        <v>79</v>
      </c>
      <c r="AH14" s="123" t="s">
        <v>82</v>
      </c>
      <c r="AI14" s="123" t="s">
        <v>82</v>
      </c>
      <c r="AJ14" s="123" t="s">
        <v>82</v>
      </c>
      <c r="AK14" s="47"/>
      <c r="AL14" s="47"/>
    </row>
    <row r="15" spans="3:38" s="7" customFormat="1" ht="17.25" customHeight="1">
      <c r="C15" s="21">
        <v>9</v>
      </c>
      <c r="D15" s="102"/>
      <c r="E15" s="80">
        <f t="shared" si="4"/>
        <v>657308</v>
      </c>
      <c r="F15" s="81">
        <f t="shared" si="5"/>
        <v>437451</v>
      </c>
      <c r="G15" s="81">
        <f t="shared" si="6"/>
        <v>219857</v>
      </c>
      <c r="H15" s="81">
        <f t="shared" si="0"/>
        <v>657308</v>
      </c>
      <c r="I15" s="81">
        <f t="shared" si="7"/>
        <v>437451</v>
      </c>
      <c r="J15" s="81">
        <f t="shared" si="8"/>
        <v>219857</v>
      </c>
      <c r="K15" s="81">
        <f t="shared" si="1"/>
        <v>645914</v>
      </c>
      <c r="L15" s="81">
        <v>427418</v>
      </c>
      <c r="M15" s="81">
        <v>218496</v>
      </c>
      <c r="N15" s="81">
        <f>SUM(O15:P15)</f>
        <v>2618</v>
      </c>
      <c r="O15" s="81">
        <v>1612</v>
      </c>
      <c r="P15" s="81">
        <v>1006</v>
      </c>
      <c r="Q15" s="77"/>
      <c r="R15" s="77"/>
      <c r="S15" s="82" t="s">
        <v>72</v>
      </c>
      <c r="T15" s="82" t="s">
        <v>72</v>
      </c>
      <c r="U15" s="82" t="s">
        <v>72</v>
      </c>
      <c r="V15" s="81">
        <f t="shared" si="2"/>
        <v>8732</v>
      </c>
      <c r="W15" s="81">
        <v>8377</v>
      </c>
      <c r="X15" s="81">
        <v>355</v>
      </c>
      <c r="Y15" s="82" t="s">
        <v>72</v>
      </c>
      <c r="Z15" s="82" t="s">
        <v>72</v>
      </c>
      <c r="AA15" s="82" t="s">
        <v>72</v>
      </c>
      <c r="AB15" s="81">
        <f t="shared" si="3"/>
        <v>44</v>
      </c>
      <c r="AC15" s="81">
        <v>44</v>
      </c>
      <c r="AD15" s="123" t="s">
        <v>82</v>
      </c>
      <c r="AE15" s="107" t="s">
        <v>77</v>
      </c>
      <c r="AF15" s="81" t="s">
        <v>79</v>
      </c>
      <c r="AG15" s="81" t="s">
        <v>79</v>
      </c>
      <c r="AH15" s="123" t="s">
        <v>82</v>
      </c>
      <c r="AI15" s="123" t="s">
        <v>83</v>
      </c>
      <c r="AJ15" s="123" t="s">
        <v>82</v>
      </c>
      <c r="AK15" s="44"/>
      <c r="AL15" s="44"/>
    </row>
    <row r="16" spans="3:38" s="7" customFormat="1" ht="17.25" customHeight="1">
      <c r="C16" s="21">
        <v>10</v>
      </c>
      <c r="D16" s="102"/>
      <c r="E16" s="80">
        <f t="shared" si="4"/>
        <v>581386</v>
      </c>
      <c r="F16" s="81">
        <f t="shared" si="5"/>
        <v>379605</v>
      </c>
      <c r="G16" s="81">
        <f t="shared" si="6"/>
        <v>201781</v>
      </c>
      <c r="H16" s="81">
        <f t="shared" si="0"/>
        <v>581386</v>
      </c>
      <c r="I16" s="81">
        <f t="shared" si="7"/>
        <v>379605</v>
      </c>
      <c r="J16" s="81">
        <f t="shared" si="8"/>
        <v>201781</v>
      </c>
      <c r="K16" s="81">
        <f t="shared" si="1"/>
        <v>575876</v>
      </c>
      <c r="L16" s="81">
        <v>374279</v>
      </c>
      <c r="M16" s="81">
        <v>201597</v>
      </c>
      <c r="N16" s="123" t="s">
        <v>77</v>
      </c>
      <c r="O16" s="123" t="s">
        <v>79</v>
      </c>
      <c r="P16" s="123" t="s">
        <v>79</v>
      </c>
      <c r="Q16" s="77"/>
      <c r="R16" s="77"/>
      <c r="S16" s="82" t="s">
        <v>72</v>
      </c>
      <c r="T16" s="82" t="s">
        <v>72</v>
      </c>
      <c r="U16" s="82" t="s">
        <v>72</v>
      </c>
      <c r="V16" s="81">
        <f t="shared" si="2"/>
        <v>5384</v>
      </c>
      <c r="W16" s="81">
        <v>5207</v>
      </c>
      <c r="X16" s="81">
        <v>177</v>
      </c>
      <c r="Y16" s="82" t="s">
        <v>72</v>
      </c>
      <c r="Z16" s="82" t="s">
        <v>72</v>
      </c>
      <c r="AA16" s="82" t="s">
        <v>72</v>
      </c>
      <c r="AB16" s="81">
        <f t="shared" si="3"/>
        <v>126</v>
      </c>
      <c r="AC16" s="81">
        <v>119</v>
      </c>
      <c r="AD16" s="81">
        <v>7</v>
      </c>
      <c r="AE16" s="107" t="s">
        <v>77</v>
      </c>
      <c r="AF16" s="81" t="s">
        <v>79</v>
      </c>
      <c r="AG16" s="81" t="s">
        <v>79</v>
      </c>
      <c r="AH16" s="123" t="s">
        <v>82</v>
      </c>
      <c r="AI16" s="123" t="s">
        <v>73</v>
      </c>
      <c r="AJ16" s="123" t="s">
        <v>83</v>
      </c>
      <c r="AK16" s="47"/>
      <c r="AL16" s="47"/>
    </row>
    <row r="17" spans="3:38" s="7" customFormat="1" ht="17.25" customHeight="1">
      <c r="C17" s="21">
        <v>11</v>
      </c>
      <c r="D17" s="102"/>
      <c r="E17" s="80">
        <f t="shared" si="4"/>
        <v>412077</v>
      </c>
      <c r="F17" s="81">
        <f t="shared" si="5"/>
        <v>254999</v>
      </c>
      <c r="G17" s="81">
        <f t="shared" si="6"/>
        <v>157078</v>
      </c>
      <c r="H17" s="81">
        <f t="shared" si="0"/>
        <v>412077</v>
      </c>
      <c r="I17" s="81">
        <f t="shared" si="7"/>
        <v>254999</v>
      </c>
      <c r="J17" s="81">
        <f t="shared" si="8"/>
        <v>157078</v>
      </c>
      <c r="K17" s="81">
        <f t="shared" si="1"/>
        <v>409892</v>
      </c>
      <c r="L17" s="81">
        <v>253295</v>
      </c>
      <c r="M17" s="81">
        <v>156597</v>
      </c>
      <c r="N17" s="123" t="s">
        <v>77</v>
      </c>
      <c r="O17" s="123" t="s">
        <v>79</v>
      </c>
      <c r="P17" s="123" t="s">
        <v>79</v>
      </c>
      <c r="Q17" s="77"/>
      <c r="R17" s="77"/>
      <c r="S17" s="82" t="s">
        <v>72</v>
      </c>
      <c r="T17" s="82" t="s">
        <v>72</v>
      </c>
      <c r="U17" s="82" t="s">
        <v>72</v>
      </c>
      <c r="V17" s="81">
        <f t="shared" si="2"/>
        <v>2063</v>
      </c>
      <c r="W17" s="81">
        <v>1587</v>
      </c>
      <c r="X17" s="81">
        <v>476</v>
      </c>
      <c r="Y17" s="82" t="s">
        <v>72</v>
      </c>
      <c r="Z17" s="82" t="s">
        <v>72</v>
      </c>
      <c r="AA17" s="123" t="s">
        <v>80</v>
      </c>
      <c r="AB17" s="81">
        <f t="shared" si="3"/>
        <v>122</v>
      </c>
      <c r="AC17" s="81">
        <v>117</v>
      </c>
      <c r="AD17" s="81">
        <v>5</v>
      </c>
      <c r="AE17" s="107" t="s">
        <v>77</v>
      </c>
      <c r="AF17" s="81" t="s">
        <v>79</v>
      </c>
      <c r="AG17" s="81" t="s">
        <v>79</v>
      </c>
      <c r="AH17" s="123" t="s">
        <v>83</v>
      </c>
      <c r="AI17" s="123" t="s">
        <v>83</v>
      </c>
      <c r="AJ17" s="123" t="s">
        <v>82</v>
      </c>
      <c r="AK17" s="44"/>
      <c r="AL17" s="44"/>
    </row>
    <row r="18" spans="3:38" s="7" customFormat="1" ht="17.25" customHeight="1">
      <c r="C18" s="21">
        <v>12</v>
      </c>
      <c r="D18" s="102"/>
      <c r="E18" s="80">
        <f t="shared" si="4"/>
        <v>525107</v>
      </c>
      <c r="F18" s="81">
        <f t="shared" si="5"/>
        <v>279718</v>
      </c>
      <c r="G18" s="81">
        <f t="shared" si="6"/>
        <v>245389</v>
      </c>
      <c r="H18" s="81">
        <f t="shared" si="0"/>
        <v>524524</v>
      </c>
      <c r="I18" s="81">
        <f t="shared" si="7"/>
        <v>279599</v>
      </c>
      <c r="J18" s="81">
        <f t="shared" si="8"/>
        <v>244925</v>
      </c>
      <c r="K18" s="81">
        <f t="shared" si="1"/>
        <v>521852</v>
      </c>
      <c r="L18" s="81">
        <v>278735</v>
      </c>
      <c r="M18" s="81">
        <v>243117</v>
      </c>
      <c r="N18" s="123" t="s">
        <v>77</v>
      </c>
      <c r="O18" s="123" t="s">
        <v>79</v>
      </c>
      <c r="P18" s="123" t="s">
        <v>79</v>
      </c>
      <c r="Q18" s="77"/>
      <c r="R18" s="77"/>
      <c r="S18" s="82" t="s">
        <v>72</v>
      </c>
      <c r="T18" s="82" t="s">
        <v>72</v>
      </c>
      <c r="U18" s="82" t="s">
        <v>72</v>
      </c>
      <c r="V18" s="81">
        <f t="shared" si="2"/>
        <v>2513</v>
      </c>
      <c r="W18" s="81">
        <v>705</v>
      </c>
      <c r="X18" s="81">
        <v>1808</v>
      </c>
      <c r="Y18" s="123" t="s">
        <v>80</v>
      </c>
      <c r="Z18" s="123" t="s">
        <v>80</v>
      </c>
      <c r="AA18" s="123" t="s">
        <v>80</v>
      </c>
      <c r="AB18" s="81">
        <f t="shared" si="3"/>
        <v>159</v>
      </c>
      <c r="AC18" s="81">
        <v>159</v>
      </c>
      <c r="AD18" s="123" t="s">
        <v>82</v>
      </c>
      <c r="AE18" s="107" t="s">
        <v>77</v>
      </c>
      <c r="AF18" s="81" t="s">
        <v>79</v>
      </c>
      <c r="AG18" s="81" t="s">
        <v>79</v>
      </c>
      <c r="AH18" s="81">
        <f>SUM(AI18:AJ18)</f>
        <v>583</v>
      </c>
      <c r="AI18" s="81">
        <v>119</v>
      </c>
      <c r="AJ18" s="81">
        <v>464</v>
      </c>
      <c r="AK18" s="44"/>
      <c r="AL18" s="44"/>
    </row>
    <row r="19" spans="2:38" s="7" customFormat="1" ht="17.25" customHeight="1">
      <c r="B19" s="21" t="s">
        <v>68</v>
      </c>
      <c r="C19" s="43" t="s">
        <v>61</v>
      </c>
      <c r="D19" s="10" t="s">
        <v>9</v>
      </c>
      <c r="E19" s="80">
        <f t="shared" si="4"/>
        <v>298780</v>
      </c>
      <c r="F19" s="81">
        <f t="shared" si="5"/>
        <v>154794</v>
      </c>
      <c r="G19" s="81">
        <f t="shared" si="6"/>
        <v>143986</v>
      </c>
      <c r="H19" s="81">
        <f t="shared" si="0"/>
        <v>298780</v>
      </c>
      <c r="I19" s="81">
        <f t="shared" si="7"/>
        <v>154794</v>
      </c>
      <c r="J19" s="81">
        <f t="shared" si="8"/>
        <v>143986</v>
      </c>
      <c r="K19" s="81">
        <f t="shared" si="1"/>
        <v>295079</v>
      </c>
      <c r="L19" s="81">
        <v>154224</v>
      </c>
      <c r="M19" s="81">
        <v>140855</v>
      </c>
      <c r="N19" s="123" t="s">
        <v>77</v>
      </c>
      <c r="O19" s="123" t="s">
        <v>79</v>
      </c>
      <c r="P19" s="123" t="s">
        <v>79</v>
      </c>
      <c r="Q19" s="77"/>
      <c r="R19" s="77"/>
      <c r="S19" s="82" t="s">
        <v>72</v>
      </c>
      <c r="T19" s="82" t="s">
        <v>72</v>
      </c>
      <c r="U19" s="82" t="s">
        <v>72</v>
      </c>
      <c r="V19" s="81">
        <f t="shared" si="2"/>
        <v>3606</v>
      </c>
      <c r="W19" s="81">
        <v>488</v>
      </c>
      <c r="X19" s="81">
        <v>3118</v>
      </c>
      <c r="Y19" s="123" t="s">
        <v>80</v>
      </c>
      <c r="Z19" s="123" t="s">
        <v>80</v>
      </c>
      <c r="AA19" s="123" t="s">
        <v>80</v>
      </c>
      <c r="AB19" s="81">
        <f t="shared" si="3"/>
        <v>95</v>
      </c>
      <c r="AC19" s="81">
        <v>82</v>
      </c>
      <c r="AD19" s="81">
        <v>13</v>
      </c>
      <c r="AE19" s="107" t="s">
        <v>77</v>
      </c>
      <c r="AF19" s="81" t="s">
        <v>79</v>
      </c>
      <c r="AG19" s="81" t="s">
        <v>79</v>
      </c>
      <c r="AH19" s="123" t="s">
        <v>82</v>
      </c>
      <c r="AI19" s="123" t="s">
        <v>82</v>
      </c>
      <c r="AJ19" s="123" t="s">
        <v>82</v>
      </c>
      <c r="AK19" s="44"/>
      <c r="AL19" s="44"/>
    </row>
    <row r="20" spans="2:38" s="7" customFormat="1" ht="17.25" customHeight="1">
      <c r="B20" s="21"/>
      <c r="C20" s="21">
        <v>2</v>
      </c>
      <c r="D20" s="102"/>
      <c r="E20" s="80">
        <f t="shared" si="4"/>
        <v>291205</v>
      </c>
      <c r="F20" s="81">
        <f t="shared" si="5"/>
        <v>152366</v>
      </c>
      <c r="G20" s="81">
        <f t="shared" si="6"/>
        <v>138839</v>
      </c>
      <c r="H20" s="81">
        <f t="shared" si="0"/>
        <v>291204</v>
      </c>
      <c r="I20" s="81">
        <f t="shared" si="7"/>
        <v>152366</v>
      </c>
      <c r="J20" s="81">
        <f t="shared" si="8"/>
        <v>138838</v>
      </c>
      <c r="K20" s="81">
        <f t="shared" si="1"/>
        <v>287519</v>
      </c>
      <c r="L20" s="81">
        <v>151945</v>
      </c>
      <c r="M20" s="81">
        <v>135574</v>
      </c>
      <c r="N20" s="123" t="s">
        <v>77</v>
      </c>
      <c r="O20" s="123" t="s">
        <v>79</v>
      </c>
      <c r="P20" s="123" t="s">
        <v>79</v>
      </c>
      <c r="Q20" s="77"/>
      <c r="R20" s="77"/>
      <c r="S20" s="82" t="s">
        <v>72</v>
      </c>
      <c r="T20" s="82" t="s">
        <v>72</v>
      </c>
      <c r="U20" s="82" t="s">
        <v>72</v>
      </c>
      <c r="V20" s="81">
        <f t="shared" si="2"/>
        <v>3639</v>
      </c>
      <c r="W20" s="81">
        <v>379</v>
      </c>
      <c r="X20" s="81">
        <v>3260</v>
      </c>
      <c r="Y20" s="123" t="s">
        <v>80</v>
      </c>
      <c r="Z20" s="123" t="s">
        <v>80</v>
      </c>
      <c r="AA20" s="123" t="s">
        <v>80</v>
      </c>
      <c r="AB20" s="81">
        <f t="shared" si="3"/>
        <v>46</v>
      </c>
      <c r="AC20" s="81">
        <v>42</v>
      </c>
      <c r="AD20" s="81">
        <v>4</v>
      </c>
      <c r="AE20" s="107" t="s">
        <v>77</v>
      </c>
      <c r="AF20" s="81" t="s">
        <v>79</v>
      </c>
      <c r="AG20" s="81" t="s">
        <v>79</v>
      </c>
      <c r="AH20" s="81">
        <f>SUM(AI20:AJ20)</f>
        <v>1</v>
      </c>
      <c r="AI20" s="123" t="s">
        <v>82</v>
      </c>
      <c r="AJ20" s="81">
        <v>1</v>
      </c>
      <c r="AK20" s="44"/>
      <c r="AL20" s="44"/>
    </row>
    <row r="21" spans="2:38" s="7" customFormat="1" ht="17.25" customHeight="1">
      <c r="B21" s="31"/>
      <c r="C21" s="31">
        <v>3</v>
      </c>
      <c r="D21" s="103"/>
      <c r="E21" s="114">
        <f t="shared" si="4"/>
        <v>447479</v>
      </c>
      <c r="F21" s="109">
        <f t="shared" si="5"/>
        <v>167523</v>
      </c>
      <c r="G21" s="109">
        <f t="shared" si="6"/>
        <v>279956</v>
      </c>
      <c r="H21" s="109">
        <f t="shared" si="0"/>
        <v>446811</v>
      </c>
      <c r="I21" s="109">
        <f t="shared" si="7"/>
        <v>167523</v>
      </c>
      <c r="J21" s="109">
        <f t="shared" si="8"/>
        <v>279288</v>
      </c>
      <c r="K21" s="109">
        <f t="shared" si="1"/>
        <v>431664</v>
      </c>
      <c r="L21" s="109">
        <v>165763</v>
      </c>
      <c r="M21" s="109">
        <v>265901</v>
      </c>
      <c r="N21" s="124" t="s">
        <v>77</v>
      </c>
      <c r="O21" s="124" t="s">
        <v>79</v>
      </c>
      <c r="P21" s="124" t="s">
        <v>79</v>
      </c>
      <c r="Q21" s="77"/>
      <c r="R21" s="77"/>
      <c r="S21" s="111" t="s">
        <v>72</v>
      </c>
      <c r="T21" s="111" t="s">
        <v>72</v>
      </c>
      <c r="U21" s="111" t="s">
        <v>72</v>
      </c>
      <c r="V21" s="109">
        <f t="shared" si="2"/>
        <v>15115</v>
      </c>
      <c r="W21" s="109">
        <v>1736</v>
      </c>
      <c r="X21" s="109">
        <v>13379</v>
      </c>
      <c r="Y21" s="124" t="s">
        <v>80</v>
      </c>
      <c r="Z21" s="124" t="s">
        <v>80</v>
      </c>
      <c r="AA21" s="124" t="s">
        <v>80</v>
      </c>
      <c r="AB21" s="109">
        <f t="shared" si="3"/>
        <v>32</v>
      </c>
      <c r="AC21" s="109">
        <v>24</v>
      </c>
      <c r="AD21" s="109">
        <v>8</v>
      </c>
      <c r="AE21" s="108" t="s">
        <v>77</v>
      </c>
      <c r="AF21" s="109" t="s">
        <v>79</v>
      </c>
      <c r="AG21" s="109" t="s">
        <v>79</v>
      </c>
      <c r="AH21" s="109">
        <f>SUM(AI21:AJ21)</f>
        <v>668</v>
      </c>
      <c r="AI21" s="124" t="s">
        <v>82</v>
      </c>
      <c r="AJ21" s="109">
        <v>668</v>
      </c>
      <c r="AK21" s="47"/>
      <c r="AL21" s="47"/>
    </row>
    <row r="22" spans="2:36" s="7" customFormat="1" ht="14.25" customHeight="1">
      <c r="B22" s="9" t="s">
        <v>90</v>
      </c>
      <c r="C22" s="9"/>
      <c r="D22" s="14"/>
      <c r="E22" s="14"/>
      <c r="F22" s="14"/>
      <c r="G22" s="14"/>
      <c r="Q22" s="10"/>
      <c r="R22" s="10"/>
      <c r="X22" s="87"/>
      <c r="Y22" s="10"/>
      <c r="Z22" s="10"/>
      <c r="AA22" s="10"/>
      <c r="AE22" s="87"/>
      <c r="AI22" s="10"/>
      <c r="AJ22" s="8" t="s">
        <v>29</v>
      </c>
    </row>
    <row r="23" spans="2:18" s="7" customFormat="1" ht="14.25" customHeight="1">
      <c r="B23" s="9"/>
      <c r="C23" s="9"/>
      <c r="D23" s="14"/>
      <c r="E23" s="14"/>
      <c r="F23" s="14"/>
      <c r="G23" s="14"/>
      <c r="Q23" s="10"/>
      <c r="R23" s="10"/>
    </row>
    <row r="24" spans="2:18" s="7" customFormat="1" ht="14.25" customHeight="1">
      <c r="B24" s="9"/>
      <c r="C24" s="9"/>
      <c r="D24" s="14"/>
      <c r="E24" s="14"/>
      <c r="F24" s="14"/>
      <c r="G24" s="14"/>
      <c r="Q24" s="10"/>
      <c r="R24" s="10"/>
    </row>
    <row r="27" spans="15:19" ht="14.25" customHeight="1">
      <c r="O27" s="12"/>
      <c r="P27" s="12" t="s">
        <v>44</v>
      </c>
      <c r="Q27" s="13"/>
      <c r="R27" s="13"/>
      <c r="S27" s="13" t="s">
        <v>45</v>
      </c>
    </row>
    <row r="28" spans="2:18" s="7" customFormat="1" ht="14.25" customHeight="1" thickBot="1">
      <c r="B28" s="9" t="s">
        <v>40</v>
      </c>
      <c r="C28" s="9"/>
      <c r="D28" s="14"/>
      <c r="E28" s="14"/>
      <c r="F28" s="14"/>
      <c r="G28" s="14"/>
      <c r="Q28" s="10"/>
      <c r="R28" s="10"/>
    </row>
    <row r="29" spans="2:36" s="7" customFormat="1" ht="14.25" customHeight="1" thickTop="1">
      <c r="B29" s="152" t="s">
        <v>1</v>
      </c>
      <c r="C29" s="153"/>
      <c r="D29" s="153"/>
      <c r="E29" s="142" t="s">
        <v>41</v>
      </c>
      <c r="F29" s="143"/>
      <c r="G29" s="157"/>
      <c r="H29" s="35"/>
      <c r="I29" s="15"/>
      <c r="J29" s="57" t="s">
        <v>24</v>
      </c>
      <c r="K29" s="50"/>
      <c r="L29" s="57" t="s">
        <v>25</v>
      </c>
      <c r="M29" s="50"/>
      <c r="N29" s="57" t="s">
        <v>26</v>
      </c>
      <c r="O29" s="15"/>
      <c r="P29" s="35"/>
      <c r="Q29" s="10"/>
      <c r="R29" s="10"/>
      <c r="S29" s="58"/>
      <c r="T29" s="58" t="s">
        <v>51</v>
      </c>
      <c r="U29" s="49"/>
      <c r="V29" s="49" t="s">
        <v>53</v>
      </c>
      <c r="W29" s="49"/>
      <c r="X29" s="49" t="s">
        <v>54</v>
      </c>
      <c r="Y29" s="49"/>
      <c r="Z29" s="49" t="s">
        <v>55</v>
      </c>
      <c r="AA29" s="49"/>
      <c r="AB29" s="112" t="s">
        <v>92</v>
      </c>
      <c r="AC29" s="49"/>
      <c r="AD29" s="49"/>
      <c r="AE29" s="35" t="s">
        <v>52</v>
      </c>
      <c r="AF29" s="35"/>
      <c r="AG29" s="56"/>
      <c r="AH29" s="142" t="s">
        <v>19</v>
      </c>
      <c r="AI29" s="143"/>
      <c r="AJ29" s="143"/>
    </row>
    <row r="30" spans="2:38" s="7" customFormat="1" ht="17.25" customHeight="1">
      <c r="B30" s="151"/>
      <c r="C30" s="154"/>
      <c r="D30" s="154"/>
      <c r="E30" s="144"/>
      <c r="F30" s="145"/>
      <c r="G30" s="155"/>
      <c r="H30" s="155" t="s">
        <v>41</v>
      </c>
      <c r="I30" s="156"/>
      <c r="J30" s="156"/>
      <c r="K30" s="156" t="s">
        <v>16</v>
      </c>
      <c r="L30" s="156"/>
      <c r="M30" s="156"/>
      <c r="N30" s="194" t="s">
        <v>58</v>
      </c>
      <c r="O30" s="195"/>
      <c r="P30" s="196"/>
      <c r="Q30" s="61"/>
      <c r="R30" s="62"/>
      <c r="S30" s="150" t="s">
        <v>46</v>
      </c>
      <c r="T30" s="150"/>
      <c r="U30" s="151"/>
      <c r="V30" s="149" t="s">
        <v>36</v>
      </c>
      <c r="W30" s="150"/>
      <c r="X30" s="151"/>
      <c r="Y30" s="156" t="s">
        <v>76</v>
      </c>
      <c r="Z30" s="156"/>
      <c r="AA30" s="156"/>
      <c r="AB30" s="156" t="s">
        <v>17</v>
      </c>
      <c r="AC30" s="156"/>
      <c r="AD30" s="156"/>
      <c r="AE30" s="156" t="s">
        <v>18</v>
      </c>
      <c r="AF30" s="156"/>
      <c r="AG30" s="156"/>
      <c r="AH30" s="144"/>
      <c r="AI30" s="145"/>
      <c r="AJ30" s="145"/>
      <c r="AK30" s="36"/>
      <c r="AL30" s="37"/>
    </row>
    <row r="31" spans="2:38" s="7" customFormat="1" ht="17.25" customHeight="1">
      <c r="B31" s="151"/>
      <c r="C31" s="154"/>
      <c r="D31" s="154"/>
      <c r="E31" s="53" t="s">
        <v>4</v>
      </c>
      <c r="F31" s="54" t="s">
        <v>42</v>
      </c>
      <c r="G31" s="54" t="s">
        <v>43</v>
      </c>
      <c r="H31" s="53" t="s">
        <v>4</v>
      </c>
      <c r="I31" s="54" t="s">
        <v>42</v>
      </c>
      <c r="J31" s="54" t="s">
        <v>43</v>
      </c>
      <c r="K31" s="53" t="s">
        <v>4</v>
      </c>
      <c r="L31" s="54" t="s">
        <v>42</v>
      </c>
      <c r="M31" s="54" t="s">
        <v>43</v>
      </c>
      <c r="N31" s="53" t="s">
        <v>4</v>
      </c>
      <c r="O31" s="54" t="s">
        <v>42</v>
      </c>
      <c r="P31" s="54" t="s">
        <v>43</v>
      </c>
      <c r="Q31" s="60"/>
      <c r="R31" s="30"/>
      <c r="S31" s="53" t="s">
        <v>4</v>
      </c>
      <c r="T31" s="54" t="s">
        <v>42</v>
      </c>
      <c r="U31" s="54" t="s">
        <v>43</v>
      </c>
      <c r="V31" s="53" t="s">
        <v>4</v>
      </c>
      <c r="W31" s="54" t="s">
        <v>42</v>
      </c>
      <c r="X31" s="54" t="s">
        <v>43</v>
      </c>
      <c r="Y31" s="53" t="s">
        <v>4</v>
      </c>
      <c r="Z31" s="54" t="s">
        <v>42</v>
      </c>
      <c r="AA31" s="54" t="s">
        <v>43</v>
      </c>
      <c r="AB31" s="53" t="s">
        <v>4</v>
      </c>
      <c r="AC31" s="54" t="s">
        <v>42</v>
      </c>
      <c r="AD31" s="54" t="s">
        <v>43</v>
      </c>
      <c r="AE31" s="53" t="s">
        <v>4</v>
      </c>
      <c r="AF31" s="54" t="s">
        <v>42</v>
      </c>
      <c r="AG31" s="54" t="s">
        <v>43</v>
      </c>
      <c r="AH31" s="53" t="s">
        <v>4</v>
      </c>
      <c r="AI31" s="54" t="s">
        <v>42</v>
      </c>
      <c r="AJ31" s="55" t="s">
        <v>43</v>
      </c>
      <c r="AK31" s="10"/>
      <c r="AL31" s="20"/>
    </row>
    <row r="32" spans="2:38" s="7" customFormat="1" ht="17.25" customHeight="1">
      <c r="B32" s="21" t="s">
        <v>67</v>
      </c>
      <c r="C32" s="41" t="s">
        <v>20</v>
      </c>
      <c r="D32" s="85" t="s">
        <v>64</v>
      </c>
      <c r="E32" s="84">
        <v>1113227</v>
      </c>
      <c r="F32" s="76">
        <v>339605</v>
      </c>
      <c r="G32" s="76">
        <v>773622</v>
      </c>
      <c r="H32" s="76">
        <v>1113207</v>
      </c>
      <c r="I32" s="76">
        <v>339605</v>
      </c>
      <c r="J32" s="76">
        <v>773602</v>
      </c>
      <c r="K32" s="76">
        <v>1003415</v>
      </c>
      <c r="L32" s="76">
        <v>236139</v>
      </c>
      <c r="M32" s="76">
        <v>767276</v>
      </c>
      <c r="N32" s="75">
        <v>109792</v>
      </c>
      <c r="O32" s="75">
        <v>103466</v>
      </c>
      <c r="P32" s="75">
        <v>6326</v>
      </c>
      <c r="Q32" s="77"/>
      <c r="R32" s="77"/>
      <c r="S32" s="78" t="s">
        <v>72</v>
      </c>
      <c r="T32" s="78" t="s">
        <v>72</v>
      </c>
      <c r="U32" s="78" t="s">
        <v>72</v>
      </c>
      <c r="V32" s="78" t="s">
        <v>72</v>
      </c>
      <c r="W32" s="78" t="s">
        <v>72</v>
      </c>
      <c r="X32" s="78" t="s">
        <v>72</v>
      </c>
      <c r="Y32" s="78" t="s">
        <v>72</v>
      </c>
      <c r="Z32" s="78" t="s">
        <v>72</v>
      </c>
      <c r="AA32" s="78" t="s">
        <v>72</v>
      </c>
      <c r="AB32" s="78" t="s">
        <v>72</v>
      </c>
      <c r="AC32" s="78" t="s">
        <v>72</v>
      </c>
      <c r="AD32" s="78" t="s">
        <v>72</v>
      </c>
      <c r="AE32" s="78" t="s">
        <v>72</v>
      </c>
      <c r="AF32" s="78" t="s">
        <v>72</v>
      </c>
      <c r="AG32" s="78" t="s">
        <v>72</v>
      </c>
      <c r="AH32" s="75">
        <v>20</v>
      </c>
      <c r="AI32" s="78" t="s">
        <v>72</v>
      </c>
      <c r="AJ32" s="75">
        <v>20</v>
      </c>
      <c r="AK32" s="42"/>
      <c r="AL32" s="42"/>
    </row>
    <row r="33" spans="2:38" s="7" customFormat="1" ht="17.25" customHeight="1">
      <c r="B33" s="43" t="s">
        <v>70</v>
      </c>
      <c r="C33" s="24"/>
      <c r="D33" s="85" t="s">
        <v>65</v>
      </c>
      <c r="E33" s="80">
        <v>899773</v>
      </c>
      <c r="F33" s="81">
        <v>294829</v>
      </c>
      <c r="G33" s="81">
        <v>604944</v>
      </c>
      <c r="H33" s="81">
        <v>899773</v>
      </c>
      <c r="I33" s="81">
        <v>294829</v>
      </c>
      <c r="J33" s="81">
        <v>604944</v>
      </c>
      <c r="K33" s="81">
        <v>859666</v>
      </c>
      <c r="L33" s="81">
        <v>254722</v>
      </c>
      <c r="M33" s="81">
        <v>604944</v>
      </c>
      <c r="N33" s="81">
        <v>40107</v>
      </c>
      <c r="O33" s="81">
        <v>40107</v>
      </c>
      <c r="P33" s="81" t="s">
        <v>72</v>
      </c>
      <c r="Q33" s="77"/>
      <c r="R33" s="77"/>
      <c r="S33" s="82" t="s">
        <v>72</v>
      </c>
      <c r="T33" s="82" t="s">
        <v>72</v>
      </c>
      <c r="U33" s="82" t="s">
        <v>72</v>
      </c>
      <c r="V33" s="82" t="s">
        <v>72</v>
      </c>
      <c r="W33" s="82" t="s">
        <v>72</v>
      </c>
      <c r="X33" s="82" t="s">
        <v>72</v>
      </c>
      <c r="Y33" s="82" t="s">
        <v>72</v>
      </c>
      <c r="Z33" s="82" t="s">
        <v>72</v>
      </c>
      <c r="AA33" s="82" t="s">
        <v>72</v>
      </c>
      <c r="AB33" s="82" t="s">
        <v>72</v>
      </c>
      <c r="AC33" s="82" t="s">
        <v>72</v>
      </c>
      <c r="AD33" s="82" t="s">
        <v>72</v>
      </c>
      <c r="AE33" s="82" t="s">
        <v>72</v>
      </c>
      <c r="AF33" s="82" t="s">
        <v>72</v>
      </c>
      <c r="AG33" s="82" t="s">
        <v>72</v>
      </c>
      <c r="AH33" s="82" t="s">
        <v>72</v>
      </c>
      <c r="AI33" s="82" t="s">
        <v>72</v>
      </c>
      <c r="AJ33" s="82" t="s">
        <v>72</v>
      </c>
      <c r="AK33" s="42"/>
      <c r="AL33" s="42"/>
    </row>
    <row r="34" spans="2:38" s="26" customFormat="1" ht="17.25" customHeight="1">
      <c r="B34" s="45" t="s">
        <v>71</v>
      </c>
      <c r="C34" s="27"/>
      <c r="D34" s="45" t="s">
        <v>69</v>
      </c>
      <c r="E34" s="106">
        <f>SUM(F34:G34)</f>
        <v>950810</v>
      </c>
      <c r="F34" s="83">
        <f>SUM(F35:F46)</f>
        <v>306330</v>
      </c>
      <c r="G34" s="83">
        <f>SUM(G35:G46)</f>
        <v>644480</v>
      </c>
      <c r="H34" s="83">
        <f>SUM(I34:J34)</f>
        <v>950739</v>
      </c>
      <c r="I34" s="83">
        <f>SUM(I35:I46)</f>
        <v>306330</v>
      </c>
      <c r="J34" s="83">
        <f>SUM(J35:J46)</f>
        <v>644409</v>
      </c>
      <c r="K34" s="83">
        <f>SUM(L34:M34)</f>
        <v>950728</v>
      </c>
      <c r="L34" s="83">
        <f>SUM(L35:L46)</f>
        <v>306319</v>
      </c>
      <c r="M34" s="83">
        <f>SUM(M35:M46)</f>
        <v>644409</v>
      </c>
      <c r="N34" s="77" t="s">
        <v>73</v>
      </c>
      <c r="O34" s="77" t="s">
        <v>73</v>
      </c>
      <c r="P34" s="77" t="s">
        <v>73</v>
      </c>
      <c r="Q34" s="83"/>
      <c r="R34" s="83"/>
      <c r="S34" s="82" t="s">
        <v>72</v>
      </c>
      <c r="T34" s="82" t="s">
        <v>72</v>
      </c>
      <c r="U34" s="82" t="s">
        <v>72</v>
      </c>
      <c r="V34" s="82" t="s">
        <v>72</v>
      </c>
      <c r="W34" s="82" t="s">
        <v>72</v>
      </c>
      <c r="X34" s="82" t="s">
        <v>72</v>
      </c>
      <c r="Y34" s="82" t="s">
        <v>72</v>
      </c>
      <c r="Z34" s="82" t="s">
        <v>72</v>
      </c>
      <c r="AA34" s="82" t="s">
        <v>72</v>
      </c>
      <c r="AB34" s="83">
        <f>SUM(AC34:AD34)</f>
        <v>11</v>
      </c>
      <c r="AC34" s="83">
        <f>SUM(AC35:AC46)</f>
        <v>11</v>
      </c>
      <c r="AD34" s="82" t="s">
        <v>83</v>
      </c>
      <c r="AE34" s="83" t="s">
        <v>77</v>
      </c>
      <c r="AF34" s="83" t="s">
        <v>77</v>
      </c>
      <c r="AG34" s="83" t="s">
        <v>77</v>
      </c>
      <c r="AH34" s="83">
        <f>SUM(AI34:AJ34)</f>
        <v>71</v>
      </c>
      <c r="AI34" s="82" t="s">
        <v>83</v>
      </c>
      <c r="AJ34" s="83">
        <f>SUM(AJ35:AJ46)</f>
        <v>71</v>
      </c>
      <c r="AK34" s="46"/>
      <c r="AL34" s="46"/>
    </row>
    <row r="35" spans="2:38" s="7" customFormat="1" ht="17.25" customHeight="1">
      <c r="B35" s="21" t="s">
        <v>59</v>
      </c>
      <c r="C35" s="43" t="s">
        <v>60</v>
      </c>
      <c r="D35" s="10" t="s">
        <v>9</v>
      </c>
      <c r="E35" s="115">
        <f aca="true" t="shared" si="9" ref="E35:E46">SUM(F35:G35)</f>
        <v>71933</v>
      </c>
      <c r="F35" s="77">
        <f>SUM(I35,AI35)</f>
        <v>23444</v>
      </c>
      <c r="G35" s="77">
        <f>SUM(J35,AJ35)</f>
        <v>48489</v>
      </c>
      <c r="H35" s="77">
        <f aca="true" t="shared" si="10" ref="H35:H46">SUM(I35:J35)</f>
        <v>71933</v>
      </c>
      <c r="I35" s="77">
        <f>SUM(L35,O35,T35,W35,Z35,AC35,AF35)</f>
        <v>23444</v>
      </c>
      <c r="J35" s="77">
        <f>SUM(M35,P35,U35,X35,AA35,AD35,AG35)</f>
        <v>48489</v>
      </c>
      <c r="K35" s="77">
        <f aca="true" t="shared" si="11" ref="K35:K46">SUM(L35:M35)</f>
        <v>71933</v>
      </c>
      <c r="L35" s="77">
        <v>23444</v>
      </c>
      <c r="M35" s="77">
        <v>48489</v>
      </c>
      <c r="N35" s="77" t="s">
        <v>77</v>
      </c>
      <c r="O35" s="77" t="s">
        <v>73</v>
      </c>
      <c r="P35" s="77" t="s">
        <v>73</v>
      </c>
      <c r="Q35" s="77"/>
      <c r="R35" s="77"/>
      <c r="S35" s="82" t="s">
        <v>72</v>
      </c>
      <c r="T35" s="82" t="s">
        <v>72</v>
      </c>
      <c r="U35" s="82" t="s">
        <v>72</v>
      </c>
      <c r="V35" s="82" t="s">
        <v>72</v>
      </c>
      <c r="W35" s="82" t="s">
        <v>72</v>
      </c>
      <c r="X35" s="82" t="s">
        <v>72</v>
      </c>
      <c r="Y35" s="82" t="s">
        <v>72</v>
      </c>
      <c r="Z35" s="82" t="s">
        <v>72</v>
      </c>
      <c r="AA35" s="82" t="s">
        <v>72</v>
      </c>
      <c r="AB35" s="82" t="s">
        <v>82</v>
      </c>
      <c r="AC35" s="82" t="s">
        <v>82</v>
      </c>
      <c r="AD35" s="82" t="s">
        <v>82</v>
      </c>
      <c r="AE35" s="83" t="s">
        <v>77</v>
      </c>
      <c r="AF35" s="77" t="s">
        <v>79</v>
      </c>
      <c r="AG35" s="77" t="s">
        <v>79</v>
      </c>
      <c r="AH35" s="82" t="s">
        <v>82</v>
      </c>
      <c r="AI35" s="82" t="s">
        <v>73</v>
      </c>
      <c r="AJ35" s="82" t="s">
        <v>82</v>
      </c>
      <c r="AK35" s="47"/>
      <c r="AL35" s="47"/>
    </row>
    <row r="36" spans="3:38" s="7" customFormat="1" ht="17.25" customHeight="1">
      <c r="C36" s="21">
        <v>5</v>
      </c>
      <c r="D36" s="102"/>
      <c r="E36" s="115">
        <f t="shared" si="9"/>
        <v>68615</v>
      </c>
      <c r="F36" s="77">
        <f aca="true" t="shared" si="12" ref="F36:F46">SUM(I36,AI36)</f>
        <v>21793</v>
      </c>
      <c r="G36" s="77">
        <f aca="true" t="shared" si="13" ref="G36:G46">SUM(J36,AJ36)</f>
        <v>46822</v>
      </c>
      <c r="H36" s="77">
        <f t="shared" si="10"/>
        <v>68615</v>
      </c>
      <c r="I36" s="77">
        <f aca="true" t="shared" si="14" ref="I36:I46">SUM(L36,O36,T36,W36,Z36,AC36,AF36)</f>
        <v>21793</v>
      </c>
      <c r="J36" s="77">
        <f aca="true" t="shared" si="15" ref="J36:J46">SUM(M36,P36,U36,X36,AA36,AD36,AG36)</f>
        <v>46822</v>
      </c>
      <c r="K36" s="77">
        <f t="shared" si="11"/>
        <v>68604</v>
      </c>
      <c r="L36" s="77">
        <v>21782</v>
      </c>
      <c r="M36" s="77">
        <v>46822</v>
      </c>
      <c r="N36" s="77" t="s">
        <v>77</v>
      </c>
      <c r="O36" s="77" t="s">
        <v>73</v>
      </c>
      <c r="P36" s="77" t="s">
        <v>73</v>
      </c>
      <c r="Q36" s="77"/>
      <c r="R36" s="77"/>
      <c r="S36" s="82" t="s">
        <v>72</v>
      </c>
      <c r="T36" s="82" t="s">
        <v>72</v>
      </c>
      <c r="U36" s="82" t="s">
        <v>72</v>
      </c>
      <c r="V36" s="82" t="s">
        <v>72</v>
      </c>
      <c r="W36" s="82" t="s">
        <v>72</v>
      </c>
      <c r="X36" s="82" t="s">
        <v>72</v>
      </c>
      <c r="Y36" s="82" t="s">
        <v>72</v>
      </c>
      <c r="Z36" s="82" t="s">
        <v>72</v>
      </c>
      <c r="AA36" s="82" t="s">
        <v>72</v>
      </c>
      <c r="AB36" s="77">
        <f>SUM(AC36:AD36)</f>
        <v>11</v>
      </c>
      <c r="AC36" s="77">
        <v>11</v>
      </c>
      <c r="AD36" s="82" t="s">
        <v>82</v>
      </c>
      <c r="AE36" s="83" t="s">
        <v>77</v>
      </c>
      <c r="AF36" s="77" t="s">
        <v>79</v>
      </c>
      <c r="AG36" s="77" t="s">
        <v>79</v>
      </c>
      <c r="AH36" s="82" t="s">
        <v>82</v>
      </c>
      <c r="AI36" s="82" t="s">
        <v>82</v>
      </c>
      <c r="AJ36" s="82" t="s">
        <v>82</v>
      </c>
      <c r="AK36" s="44"/>
      <c r="AL36" s="44"/>
    </row>
    <row r="37" spans="3:38" s="7" customFormat="1" ht="17.25" customHeight="1">
      <c r="C37" s="21">
        <v>6</v>
      </c>
      <c r="D37" s="102"/>
      <c r="E37" s="115">
        <f t="shared" si="9"/>
        <v>78548</v>
      </c>
      <c r="F37" s="77">
        <f t="shared" si="12"/>
        <v>24918</v>
      </c>
      <c r="G37" s="77">
        <f t="shared" si="13"/>
        <v>53630</v>
      </c>
      <c r="H37" s="77">
        <f t="shared" si="10"/>
        <v>78548</v>
      </c>
      <c r="I37" s="77">
        <f t="shared" si="14"/>
        <v>24918</v>
      </c>
      <c r="J37" s="77">
        <f t="shared" si="15"/>
        <v>53630</v>
      </c>
      <c r="K37" s="77">
        <f t="shared" si="11"/>
        <v>78548</v>
      </c>
      <c r="L37" s="77">
        <v>24918</v>
      </c>
      <c r="M37" s="77">
        <v>53630</v>
      </c>
      <c r="N37" s="77" t="s">
        <v>73</v>
      </c>
      <c r="O37" s="77" t="s">
        <v>73</v>
      </c>
      <c r="P37" s="77" t="s">
        <v>73</v>
      </c>
      <c r="Q37" s="77"/>
      <c r="R37" s="77"/>
      <c r="S37" s="82" t="s">
        <v>72</v>
      </c>
      <c r="T37" s="82" t="s">
        <v>72</v>
      </c>
      <c r="U37" s="82" t="s">
        <v>72</v>
      </c>
      <c r="V37" s="82" t="s">
        <v>72</v>
      </c>
      <c r="W37" s="82" t="s">
        <v>72</v>
      </c>
      <c r="X37" s="82" t="s">
        <v>72</v>
      </c>
      <c r="Y37" s="82" t="s">
        <v>72</v>
      </c>
      <c r="Z37" s="82" t="s">
        <v>72</v>
      </c>
      <c r="AA37" s="82" t="s">
        <v>72</v>
      </c>
      <c r="AB37" s="82" t="s">
        <v>82</v>
      </c>
      <c r="AC37" s="82" t="s">
        <v>82</v>
      </c>
      <c r="AD37" s="82" t="s">
        <v>82</v>
      </c>
      <c r="AE37" s="83" t="s">
        <v>77</v>
      </c>
      <c r="AF37" s="77" t="s">
        <v>79</v>
      </c>
      <c r="AG37" s="77" t="s">
        <v>79</v>
      </c>
      <c r="AH37" s="82" t="s">
        <v>82</v>
      </c>
      <c r="AI37" s="82" t="s">
        <v>82</v>
      </c>
      <c r="AJ37" s="82" t="s">
        <v>84</v>
      </c>
      <c r="AK37" s="44"/>
      <c r="AL37" s="44"/>
    </row>
    <row r="38" spans="3:38" s="7" customFormat="1" ht="17.25" customHeight="1">
      <c r="C38" s="21">
        <v>7</v>
      </c>
      <c r="D38" s="102"/>
      <c r="E38" s="115">
        <f t="shared" si="9"/>
        <v>79620</v>
      </c>
      <c r="F38" s="77">
        <f t="shared" si="12"/>
        <v>25261</v>
      </c>
      <c r="G38" s="77">
        <f t="shared" si="13"/>
        <v>54359</v>
      </c>
      <c r="H38" s="77">
        <f t="shared" si="10"/>
        <v>79620</v>
      </c>
      <c r="I38" s="77">
        <f t="shared" si="14"/>
        <v>25261</v>
      </c>
      <c r="J38" s="77">
        <f t="shared" si="15"/>
        <v>54359</v>
      </c>
      <c r="K38" s="77">
        <f t="shared" si="11"/>
        <v>79620</v>
      </c>
      <c r="L38" s="77">
        <v>25261</v>
      </c>
      <c r="M38" s="77">
        <v>54359</v>
      </c>
      <c r="N38" s="77" t="s">
        <v>73</v>
      </c>
      <c r="O38" s="77" t="s">
        <v>73</v>
      </c>
      <c r="P38" s="77" t="s">
        <v>73</v>
      </c>
      <c r="Q38" s="77"/>
      <c r="R38" s="77"/>
      <c r="S38" s="82" t="s">
        <v>72</v>
      </c>
      <c r="T38" s="82" t="s">
        <v>72</v>
      </c>
      <c r="U38" s="82" t="s">
        <v>72</v>
      </c>
      <c r="V38" s="82" t="s">
        <v>72</v>
      </c>
      <c r="W38" s="82" t="s">
        <v>72</v>
      </c>
      <c r="X38" s="82" t="s">
        <v>72</v>
      </c>
      <c r="Y38" s="82" t="s">
        <v>72</v>
      </c>
      <c r="Z38" s="82" t="s">
        <v>72</v>
      </c>
      <c r="AA38" s="82" t="s">
        <v>72</v>
      </c>
      <c r="AB38" s="82" t="s">
        <v>82</v>
      </c>
      <c r="AC38" s="82" t="s">
        <v>82</v>
      </c>
      <c r="AD38" s="82" t="s">
        <v>82</v>
      </c>
      <c r="AE38" s="83" t="s">
        <v>77</v>
      </c>
      <c r="AF38" s="77" t="s">
        <v>79</v>
      </c>
      <c r="AG38" s="77" t="s">
        <v>79</v>
      </c>
      <c r="AH38" s="82" t="s">
        <v>82</v>
      </c>
      <c r="AI38" s="82" t="s">
        <v>82</v>
      </c>
      <c r="AJ38" s="82" t="s">
        <v>84</v>
      </c>
      <c r="AK38" s="44"/>
      <c r="AL38" s="44"/>
    </row>
    <row r="39" spans="3:38" s="7" customFormat="1" ht="17.25" customHeight="1">
      <c r="C39" s="21">
        <v>8</v>
      </c>
      <c r="D39" s="102"/>
      <c r="E39" s="115">
        <f t="shared" si="9"/>
        <v>70353</v>
      </c>
      <c r="F39" s="77">
        <f t="shared" si="12"/>
        <v>22362</v>
      </c>
      <c r="G39" s="77">
        <f t="shared" si="13"/>
        <v>47991</v>
      </c>
      <c r="H39" s="77">
        <f t="shared" si="10"/>
        <v>70353</v>
      </c>
      <c r="I39" s="77">
        <f t="shared" si="14"/>
        <v>22362</v>
      </c>
      <c r="J39" s="77">
        <f t="shared" si="15"/>
        <v>47991</v>
      </c>
      <c r="K39" s="77">
        <f t="shared" si="11"/>
        <v>70353</v>
      </c>
      <c r="L39" s="77">
        <v>22362</v>
      </c>
      <c r="M39" s="77">
        <v>47991</v>
      </c>
      <c r="N39" s="77" t="s">
        <v>73</v>
      </c>
      <c r="O39" s="77" t="s">
        <v>73</v>
      </c>
      <c r="P39" s="77" t="s">
        <v>73</v>
      </c>
      <c r="Q39" s="77"/>
      <c r="R39" s="77"/>
      <c r="S39" s="82" t="s">
        <v>72</v>
      </c>
      <c r="T39" s="82" t="s">
        <v>72</v>
      </c>
      <c r="U39" s="82" t="s">
        <v>72</v>
      </c>
      <c r="V39" s="82" t="s">
        <v>72</v>
      </c>
      <c r="W39" s="82" t="s">
        <v>72</v>
      </c>
      <c r="X39" s="82" t="s">
        <v>72</v>
      </c>
      <c r="Y39" s="82" t="s">
        <v>72</v>
      </c>
      <c r="Z39" s="82" t="s">
        <v>72</v>
      </c>
      <c r="AA39" s="82" t="s">
        <v>72</v>
      </c>
      <c r="AB39" s="82" t="s">
        <v>82</v>
      </c>
      <c r="AC39" s="82" t="s">
        <v>82</v>
      </c>
      <c r="AD39" s="82" t="s">
        <v>82</v>
      </c>
      <c r="AE39" s="83" t="s">
        <v>77</v>
      </c>
      <c r="AF39" s="77" t="s">
        <v>79</v>
      </c>
      <c r="AG39" s="77" t="s">
        <v>79</v>
      </c>
      <c r="AH39" s="82" t="s">
        <v>82</v>
      </c>
      <c r="AI39" s="82" t="s">
        <v>82</v>
      </c>
      <c r="AJ39" s="82" t="s">
        <v>82</v>
      </c>
      <c r="AK39" s="47"/>
      <c r="AL39" s="47"/>
    </row>
    <row r="40" spans="3:38" s="7" customFormat="1" ht="17.25" customHeight="1">
      <c r="C40" s="21">
        <v>9</v>
      </c>
      <c r="D40" s="102"/>
      <c r="E40" s="115">
        <f t="shared" si="9"/>
        <v>71660</v>
      </c>
      <c r="F40" s="77">
        <f t="shared" si="12"/>
        <v>21981</v>
      </c>
      <c r="G40" s="77">
        <f t="shared" si="13"/>
        <v>49679</v>
      </c>
      <c r="H40" s="77">
        <f t="shared" si="10"/>
        <v>71660</v>
      </c>
      <c r="I40" s="77">
        <f t="shared" si="14"/>
        <v>21981</v>
      </c>
      <c r="J40" s="77">
        <f t="shared" si="15"/>
        <v>49679</v>
      </c>
      <c r="K40" s="77">
        <f t="shared" si="11"/>
        <v>71660</v>
      </c>
      <c r="L40" s="77">
        <v>21981</v>
      </c>
      <c r="M40" s="77">
        <v>49679</v>
      </c>
      <c r="N40" s="77" t="s">
        <v>73</v>
      </c>
      <c r="O40" s="77" t="s">
        <v>73</v>
      </c>
      <c r="P40" s="77" t="s">
        <v>73</v>
      </c>
      <c r="Q40" s="77"/>
      <c r="R40" s="77"/>
      <c r="S40" s="82" t="s">
        <v>72</v>
      </c>
      <c r="T40" s="82" t="s">
        <v>72</v>
      </c>
      <c r="U40" s="82" t="s">
        <v>72</v>
      </c>
      <c r="V40" s="82" t="s">
        <v>72</v>
      </c>
      <c r="W40" s="82" t="s">
        <v>72</v>
      </c>
      <c r="X40" s="82" t="s">
        <v>72</v>
      </c>
      <c r="Y40" s="82" t="s">
        <v>72</v>
      </c>
      <c r="Z40" s="82" t="s">
        <v>72</v>
      </c>
      <c r="AA40" s="82" t="s">
        <v>72</v>
      </c>
      <c r="AB40" s="82" t="s">
        <v>82</v>
      </c>
      <c r="AC40" s="82" t="s">
        <v>82</v>
      </c>
      <c r="AD40" s="82" t="s">
        <v>82</v>
      </c>
      <c r="AE40" s="83" t="s">
        <v>77</v>
      </c>
      <c r="AF40" s="77" t="s">
        <v>79</v>
      </c>
      <c r="AG40" s="77" t="s">
        <v>79</v>
      </c>
      <c r="AH40" s="82" t="s">
        <v>82</v>
      </c>
      <c r="AI40" s="82" t="s">
        <v>73</v>
      </c>
      <c r="AJ40" s="82" t="s">
        <v>82</v>
      </c>
      <c r="AK40" s="44"/>
      <c r="AL40" s="44"/>
    </row>
    <row r="41" spans="3:38" s="7" customFormat="1" ht="17.25" customHeight="1">
      <c r="C41" s="21">
        <v>10</v>
      </c>
      <c r="D41" s="102"/>
      <c r="E41" s="115">
        <f t="shared" si="9"/>
        <v>85989</v>
      </c>
      <c r="F41" s="77">
        <f t="shared" si="12"/>
        <v>28952</v>
      </c>
      <c r="G41" s="77">
        <f t="shared" si="13"/>
        <v>57037</v>
      </c>
      <c r="H41" s="77">
        <f t="shared" si="10"/>
        <v>85989</v>
      </c>
      <c r="I41" s="77">
        <f t="shared" si="14"/>
        <v>28952</v>
      </c>
      <c r="J41" s="77">
        <f t="shared" si="15"/>
        <v>57037</v>
      </c>
      <c r="K41" s="77">
        <f t="shared" si="11"/>
        <v>85989</v>
      </c>
      <c r="L41" s="77">
        <v>28952</v>
      </c>
      <c r="M41" s="77">
        <v>57037</v>
      </c>
      <c r="N41" s="77" t="s">
        <v>77</v>
      </c>
      <c r="O41" s="77" t="s">
        <v>73</v>
      </c>
      <c r="P41" s="77" t="s">
        <v>73</v>
      </c>
      <c r="Q41" s="77"/>
      <c r="R41" s="77"/>
      <c r="S41" s="82" t="s">
        <v>72</v>
      </c>
      <c r="T41" s="82" t="s">
        <v>72</v>
      </c>
      <c r="U41" s="82" t="s">
        <v>72</v>
      </c>
      <c r="V41" s="82" t="s">
        <v>72</v>
      </c>
      <c r="W41" s="82" t="s">
        <v>72</v>
      </c>
      <c r="X41" s="82" t="s">
        <v>72</v>
      </c>
      <c r="Y41" s="82" t="s">
        <v>72</v>
      </c>
      <c r="Z41" s="82" t="s">
        <v>72</v>
      </c>
      <c r="AA41" s="82" t="s">
        <v>72</v>
      </c>
      <c r="AB41" s="82" t="s">
        <v>82</v>
      </c>
      <c r="AC41" s="82" t="s">
        <v>82</v>
      </c>
      <c r="AD41" s="82" t="s">
        <v>82</v>
      </c>
      <c r="AE41" s="83" t="s">
        <v>77</v>
      </c>
      <c r="AF41" s="77" t="s">
        <v>79</v>
      </c>
      <c r="AG41" s="77" t="s">
        <v>79</v>
      </c>
      <c r="AH41" s="82" t="s">
        <v>82</v>
      </c>
      <c r="AI41" s="82" t="s">
        <v>82</v>
      </c>
      <c r="AJ41" s="82" t="s">
        <v>82</v>
      </c>
      <c r="AK41" s="47"/>
      <c r="AL41" s="47"/>
    </row>
    <row r="42" spans="3:38" s="7" customFormat="1" ht="17.25" customHeight="1">
      <c r="C42" s="21">
        <v>11</v>
      </c>
      <c r="D42" s="102"/>
      <c r="E42" s="115">
        <f t="shared" si="9"/>
        <v>89127</v>
      </c>
      <c r="F42" s="77">
        <f t="shared" si="12"/>
        <v>31829</v>
      </c>
      <c r="G42" s="77">
        <f t="shared" si="13"/>
        <v>57298</v>
      </c>
      <c r="H42" s="77">
        <f t="shared" si="10"/>
        <v>89127</v>
      </c>
      <c r="I42" s="77">
        <f t="shared" si="14"/>
        <v>31829</v>
      </c>
      <c r="J42" s="77">
        <f t="shared" si="15"/>
        <v>57298</v>
      </c>
      <c r="K42" s="77">
        <f t="shared" si="11"/>
        <v>89127</v>
      </c>
      <c r="L42" s="77">
        <v>31829</v>
      </c>
      <c r="M42" s="77">
        <v>57298</v>
      </c>
      <c r="N42" s="77" t="s">
        <v>77</v>
      </c>
      <c r="O42" s="77" t="s">
        <v>73</v>
      </c>
      <c r="P42" s="77" t="s">
        <v>73</v>
      </c>
      <c r="Q42" s="77"/>
      <c r="R42" s="77"/>
      <c r="S42" s="82" t="s">
        <v>72</v>
      </c>
      <c r="T42" s="82" t="s">
        <v>72</v>
      </c>
      <c r="U42" s="82" t="s">
        <v>72</v>
      </c>
      <c r="V42" s="82" t="s">
        <v>72</v>
      </c>
      <c r="W42" s="82" t="s">
        <v>72</v>
      </c>
      <c r="X42" s="82" t="s">
        <v>72</v>
      </c>
      <c r="Y42" s="82" t="s">
        <v>72</v>
      </c>
      <c r="Z42" s="82" t="s">
        <v>72</v>
      </c>
      <c r="AA42" s="82" t="s">
        <v>72</v>
      </c>
      <c r="AB42" s="82" t="s">
        <v>82</v>
      </c>
      <c r="AC42" s="82" t="s">
        <v>82</v>
      </c>
      <c r="AD42" s="82" t="s">
        <v>82</v>
      </c>
      <c r="AE42" s="83" t="s">
        <v>77</v>
      </c>
      <c r="AF42" s="77" t="s">
        <v>79</v>
      </c>
      <c r="AG42" s="77" t="s">
        <v>79</v>
      </c>
      <c r="AH42" s="82" t="s">
        <v>73</v>
      </c>
      <c r="AI42" s="82" t="s">
        <v>82</v>
      </c>
      <c r="AJ42" s="82" t="s">
        <v>82</v>
      </c>
      <c r="AK42" s="44"/>
      <c r="AL42" s="44"/>
    </row>
    <row r="43" spans="3:38" s="7" customFormat="1" ht="17.25" customHeight="1">
      <c r="C43" s="21">
        <v>12</v>
      </c>
      <c r="D43" s="102"/>
      <c r="E43" s="115">
        <f t="shared" si="9"/>
        <v>105442</v>
      </c>
      <c r="F43" s="77">
        <f t="shared" si="12"/>
        <v>35772</v>
      </c>
      <c r="G43" s="77">
        <f t="shared" si="13"/>
        <v>69670</v>
      </c>
      <c r="H43" s="77">
        <f t="shared" si="10"/>
        <v>105442</v>
      </c>
      <c r="I43" s="77">
        <f t="shared" si="14"/>
        <v>35772</v>
      </c>
      <c r="J43" s="77">
        <f t="shared" si="15"/>
        <v>69670</v>
      </c>
      <c r="K43" s="77">
        <f t="shared" si="11"/>
        <v>105442</v>
      </c>
      <c r="L43" s="77">
        <v>35772</v>
      </c>
      <c r="M43" s="77">
        <v>69670</v>
      </c>
      <c r="N43" s="77" t="s">
        <v>77</v>
      </c>
      <c r="O43" s="77" t="s">
        <v>73</v>
      </c>
      <c r="P43" s="77" t="s">
        <v>73</v>
      </c>
      <c r="Q43" s="77"/>
      <c r="R43" s="77"/>
      <c r="S43" s="82" t="s">
        <v>72</v>
      </c>
      <c r="T43" s="82" t="s">
        <v>72</v>
      </c>
      <c r="U43" s="82" t="s">
        <v>72</v>
      </c>
      <c r="V43" s="82" t="s">
        <v>72</v>
      </c>
      <c r="W43" s="82" t="s">
        <v>72</v>
      </c>
      <c r="X43" s="82" t="s">
        <v>72</v>
      </c>
      <c r="Y43" s="82" t="s">
        <v>72</v>
      </c>
      <c r="Z43" s="82" t="s">
        <v>72</v>
      </c>
      <c r="AA43" s="82" t="s">
        <v>72</v>
      </c>
      <c r="AB43" s="82" t="s">
        <v>82</v>
      </c>
      <c r="AC43" s="82" t="s">
        <v>82</v>
      </c>
      <c r="AD43" s="82" t="s">
        <v>82</v>
      </c>
      <c r="AE43" s="83" t="s">
        <v>77</v>
      </c>
      <c r="AF43" s="77" t="s">
        <v>79</v>
      </c>
      <c r="AG43" s="77" t="s">
        <v>79</v>
      </c>
      <c r="AH43" s="82" t="s">
        <v>82</v>
      </c>
      <c r="AI43" s="82" t="s">
        <v>82</v>
      </c>
      <c r="AJ43" s="82" t="s">
        <v>82</v>
      </c>
      <c r="AK43" s="44"/>
      <c r="AL43" s="44"/>
    </row>
    <row r="44" spans="2:38" s="7" customFormat="1" ht="17.25" customHeight="1">
      <c r="B44" s="21" t="s">
        <v>68</v>
      </c>
      <c r="C44" s="43" t="s">
        <v>61</v>
      </c>
      <c r="D44" s="10" t="s">
        <v>9</v>
      </c>
      <c r="E44" s="115">
        <f t="shared" si="9"/>
        <v>79361</v>
      </c>
      <c r="F44" s="77">
        <f t="shared" si="12"/>
        <v>25192</v>
      </c>
      <c r="G44" s="77">
        <f t="shared" si="13"/>
        <v>54169</v>
      </c>
      <c r="H44" s="77">
        <f t="shared" si="10"/>
        <v>79361</v>
      </c>
      <c r="I44" s="77">
        <f t="shared" si="14"/>
        <v>25192</v>
      </c>
      <c r="J44" s="77">
        <f t="shared" si="15"/>
        <v>54169</v>
      </c>
      <c r="K44" s="77">
        <f t="shared" si="11"/>
        <v>79361</v>
      </c>
      <c r="L44" s="77">
        <v>25192</v>
      </c>
      <c r="M44" s="77">
        <v>54169</v>
      </c>
      <c r="N44" s="77" t="s">
        <v>77</v>
      </c>
      <c r="O44" s="77" t="s">
        <v>73</v>
      </c>
      <c r="P44" s="77" t="s">
        <v>73</v>
      </c>
      <c r="Q44" s="77"/>
      <c r="R44" s="77"/>
      <c r="S44" s="82" t="s">
        <v>72</v>
      </c>
      <c r="T44" s="82" t="s">
        <v>72</v>
      </c>
      <c r="U44" s="82" t="s">
        <v>72</v>
      </c>
      <c r="V44" s="82" t="s">
        <v>72</v>
      </c>
      <c r="W44" s="82" t="s">
        <v>72</v>
      </c>
      <c r="X44" s="82" t="s">
        <v>72</v>
      </c>
      <c r="Y44" s="82" t="s">
        <v>72</v>
      </c>
      <c r="Z44" s="82" t="s">
        <v>72</v>
      </c>
      <c r="AA44" s="82" t="s">
        <v>72</v>
      </c>
      <c r="AB44" s="82" t="s">
        <v>82</v>
      </c>
      <c r="AC44" s="82" t="s">
        <v>82</v>
      </c>
      <c r="AD44" s="82" t="s">
        <v>82</v>
      </c>
      <c r="AE44" s="83" t="s">
        <v>77</v>
      </c>
      <c r="AF44" s="77" t="s">
        <v>79</v>
      </c>
      <c r="AG44" s="77" t="s">
        <v>79</v>
      </c>
      <c r="AH44" s="82" t="s">
        <v>83</v>
      </c>
      <c r="AI44" s="82" t="s">
        <v>82</v>
      </c>
      <c r="AJ44" s="82" t="s">
        <v>82</v>
      </c>
      <c r="AK44" s="44"/>
      <c r="AL44" s="44"/>
    </row>
    <row r="45" spans="2:38" s="7" customFormat="1" ht="17.25" customHeight="1">
      <c r="B45" s="21"/>
      <c r="C45" s="21">
        <v>2</v>
      </c>
      <c r="D45" s="102"/>
      <c r="E45" s="115">
        <f t="shared" si="9"/>
        <v>69436</v>
      </c>
      <c r="F45" s="77">
        <f t="shared" si="12"/>
        <v>20982</v>
      </c>
      <c r="G45" s="77">
        <f t="shared" si="13"/>
        <v>48454</v>
      </c>
      <c r="H45" s="77">
        <f t="shared" si="10"/>
        <v>69436</v>
      </c>
      <c r="I45" s="77">
        <f t="shared" si="14"/>
        <v>20982</v>
      </c>
      <c r="J45" s="77">
        <f t="shared" si="15"/>
        <v>48454</v>
      </c>
      <c r="K45" s="77">
        <f t="shared" si="11"/>
        <v>69436</v>
      </c>
      <c r="L45" s="77">
        <v>20982</v>
      </c>
      <c r="M45" s="77">
        <v>48454</v>
      </c>
      <c r="N45" s="77" t="s">
        <v>77</v>
      </c>
      <c r="O45" s="77" t="s">
        <v>73</v>
      </c>
      <c r="P45" s="77" t="s">
        <v>73</v>
      </c>
      <c r="Q45" s="77"/>
      <c r="R45" s="77"/>
      <c r="S45" s="82" t="s">
        <v>72</v>
      </c>
      <c r="T45" s="82" t="s">
        <v>72</v>
      </c>
      <c r="U45" s="82" t="s">
        <v>72</v>
      </c>
      <c r="V45" s="82" t="s">
        <v>72</v>
      </c>
      <c r="W45" s="82" t="s">
        <v>72</v>
      </c>
      <c r="X45" s="82" t="s">
        <v>72</v>
      </c>
      <c r="Y45" s="82" t="s">
        <v>72</v>
      </c>
      <c r="Z45" s="82" t="s">
        <v>72</v>
      </c>
      <c r="AA45" s="82" t="s">
        <v>72</v>
      </c>
      <c r="AB45" s="82" t="s">
        <v>82</v>
      </c>
      <c r="AC45" s="82" t="s">
        <v>82</v>
      </c>
      <c r="AD45" s="82" t="s">
        <v>82</v>
      </c>
      <c r="AE45" s="83" t="s">
        <v>77</v>
      </c>
      <c r="AF45" s="77" t="s">
        <v>79</v>
      </c>
      <c r="AG45" s="77" t="s">
        <v>79</v>
      </c>
      <c r="AH45" s="82" t="s">
        <v>83</v>
      </c>
      <c r="AI45" s="82" t="s">
        <v>82</v>
      </c>
      <c r="AJ45" s="82" t="s">
        <v>83</v>
      </c>
      <c r="AK45" s="44"/>
      <c r="AL45" s="44"/>
    </row>
    <row r="46" spans="2:38" s="7" customFormat="1" ht="17.25" customHeight="1">
      <c r="B46" s="31"/>
      <c r="C46" s="31">
        <v>3</v>
      </c>
      <c r="D46" s="103"/>
      <c r="E46" s="116">
        <f t="shared" si="9"/>
        <v>80726</v>
      </c>
      <c r="F46" s="105">
        <f t="shared" si="12"/>
        <v>23844</v>
      </c>
      <c r="G46" s="105">
        <f t="shared" si="13"/>
        <v>56882</v>
      </c>
      <c r="H46" s="105">
        <f t="shared" si="10"/>
        <v>80655</v>
      </c>
      <c r="I46" s="105">
        <f t="shared" si="14"/>
        <v>23844</v>
      </c>
      <c r="J46" s="105">
        <f t="shared" si="15"/>
        <v>56811</v>
      </c>
      <c r="K46" s="105">
        <f t="shared" si="11"/>
        <v>80655</v>
      </c>
      <c r="L46" s="105">
        <v>23844</v>
      </c>
      <c r="M46" s="105">
        <v>56811</v>
      </c>
      <c r="N46" s="105" t="s">
        <v>77</v>
      </c>
      <c r="O46" s="105" t="s">
        <v>73</v>
      </c>
      <c r="P46" s="105" t="s">
        <v>73</v>
      </c>
      <c r="Q46" s="77"/>
      <c r="R46" s="77"/>
      <c r="S46" s="111" t="s">
        <v>72</v>
      </c>
      <c r="T46" s="111" t="s">
        <v>72</v>
      </c>
      <c r="U46" s="111" t="s">
        <v>72</v>
      </c>
      <c r="V46" s="111" t="s">
        <v>72</v>
      </c>
      <c r="W46" s="111" t="s">
        <v>72</v>
      </c>
      <c r="X46" s="111" t="s">
        <v>72</v>
      </c>
      <c r="Y46" s="111" t="s">
        <v>72</v>
      </c>
      <c r="Z46" s="111" t="s">
        <v>72</v>
      </c>
      <c r="AA46" s="111" t="s">
        <v>72</v>
      </c>
      <c r="AB46" s="111" t="s">
        <v>82</v>
      </c>
      <c r="AC46" s="111" t="s">
        <v>82</v>
      </c>
      <c r="AD46" s="111" t="s">
        <v>82</v>
      </c>
      <c r="AE46" s="104" t="s">
        <v>77</v>
      </c>
      <c r="AF46" s="105" t="s">
        <v>79</v>
      </c>
      <c r="AG46" s="105" t="s">
        <v>79</v>
      </c>
      <c r="AH46" s="105">
        <f>SUM(AI46:AJ46)</f>
        <v>71</v>
      </c>
      <c r="AI46" s="111" t="s">
        <v>82</v>
      </c>
      <c r="AJ46" s="105">
        <v>71</v>
      </c>
      <c r="AK46" s="47"/>
      <c r="AL46" s="47"/>
    </row>
    <row r="47" spans="2:36" s="7" customFormat="1" ht="14.25" customHeight="1">
      <c r="B47" s="9" t="s">
        <v>90</v>
      </c>
      <c r="C47" s="9"/>
      <c r="D47" s="14"/>
      <c r="E47" s="14"/>
      <c r="F47" s="14"/>
      <c r="G47" s="14"/>
      <c r="Q47" s="10"/>
      <c r="R47" s="10"/>
      <c r="AJ47" s="8" t="s">
        <v>29</v>
      </c>
    </row>
    <row r="48" spans="2:18" s="7" customFormat="1" ht="14.25" customHeight="1">
      <c r="B48" s="9"/>
      <c r="C48" s="9"/>
      <c r="D48" s="14"/>
      <c r="E48" s="14"/>
      <c r="F48" s="14"/>
      <c r="G48" s="14"/>
      <c r="Q48" s="10"/>
      <c r="R48" s="10"/>
    </row>
  </sheetData>
  <sheetProtection/>
  <mergeCells count="22">
    <mergeCell ref="Y5:AA5"/>
    <mergeCell ref="Y30:AA30"/>
    <mergeCell ref="AH29:AJ30"/>
    <mergeCell ref="AH4:AJ5"/>
    <mergeCell ref="AE30:AG30"/>
    <mergeCell ref="AE5:AG5"/>
    <mergeCell ref="S5:U5"/>
    <mergeCell ref="S30:U30"/>
    <mergeCell ref="K30:M30"/>
    <mergeCell ref="N30:P30"/>
    <mergeCell ref="N5:P5"/>
    <mergeCell ref="V5:X5"/>
    <mergeCell ref="B29:D31"/>
    <mergeCell ref="AB30:AD30"/>
    <mergeCell ref="H30:J30"/>
    <mergeCell ref="B4:D6"/>
    <mergeCell ref="H5:J5"/>
    <mergeCell ref="E29:G30"/>
    <mergeCell ref="E4:G5"/>
    <mergeCell ref="AB5:AD5"/>
    <mergeCell ref="V30:X30"/>
    <mergeCell ref="K5:M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400" verticalDpi="400" orientation="landscape" paperSize="9" scale="65" r:id="rId1"/>
  <ignoredErrors>
    <ignoredError sqref="B8:B9 D7:D9 D32:D34 B33:B34" numberStoredAsText="1"/>
    <ignoredError sqref="H34:K34 H9:N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2011-11-29T07:23:29Z</cp:lastPrinted>
  <dcterms:created xsi:type="dcterms:W3CDTF">1999-03-25T07:19:40Z</dcterms:created>
  <dcterms:modified xsi:type="dcterms:W3CDTF">2012-03-12T05:34:18Z</dcterms:modified>
  <cp:category/>
  <cp:version/>
  <cp:contentType/>
  <cp:contentStatus/>
</cp:coreProperties>
</file>