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65" activeTab="1"/>
  </bookViews>
  <sheets>
    <sheet name="123(1)" sheetId="1" r:id="rId1"/>
    <sheet name="123(2)" sheetId="2" r:id="rId2"/>
    <sheet name="123(3)" sheetId="3" r:id="rId3"/>
  </sheets>
  <definedNames>
    <definedName name="_xlnm.Print_Area" localSheetId="0">'123(1)'!$B$1:$S$18</definedName>
    <definedName name="_xlnm.Print_Area" localSheetId="1">'123(2)'!$B$1:$W$18</definedName>
    <definedName name="_xlnm.Print_Area" localSheetId="2">'123(3)'!$B$1:$R$22</definedName>
  </definedNames>
  <calcPr fullCalcOnLoad="1"/>
</workbook>
</file>

<file path=xl/sharedStrings.xml><?xml version="1.0" encoding="utf-8"?>
<sst xmlns="http://schemas.openxmlformats.org/spreadsheetml/2006/main" count="232" uniqueCount="65">
  <si>
    <t>費　用　額</t>
  </si>
  <si>
    <t>単位　件・日・金額：千円</t>
  </si>
  <si>
    <t>i　 食　事　療　養　差　額</t>
  </si>
  <si>
    <t>a　　　入　　　院</t>
  </si>
  <si>
    <t>療　　　　養　　　　の　　　　給　　　　付　　　　（　続　き　）</t>
  </si>
  <si>
    <t xml:space="preserve"> （現年度分）</t>
  </si>
  <si>
    <t>療　　　　　　養　　　　　　の　　　　　　給　　　　　　付　　　　　</t>
  </si>
  <si>
    <t>年　　　度</t>
  </si>
  <si>
    <t>（人）</t>
  </si>
  <si>
    <t>療　　　　養　　　　の　　　　給　　　　付　　　　等　</t>
  </si>
  <si>
    <t>（％）</t>
  </si>
  <si>
    <t>療　　　　養　　　　の　　　　給　　　　付</t>
  </si>
  <si>
    <t>（世帯）</t>
  </si>
  <si>
    <t>件　数</t>
  </si>
  <si>
    <t>日　数</t>
  </si>
  <si>
    <t>受　診　率</t>
  </si>
  <si>
    <t>費 用 額</t>
  </si>
  <si>
    <t>-</t>
  </si>
  <si>
    <t>療　　　養　　　費　　　等　　　の　　　給　　　付　　　等　　</t>
  </si>
  <si>
    <t>療　養　諸　費　費　用　額</t>
  </si>
  <si>
    <t>g　　食　　　事　　　療　　　養</t>
  </si>
  <si>
    <t>出　産　育　児　一　時　金</t>
  </si>
  <si>
    <t>葬　　　祭　　　費</t>
  </si>
  <si>
    <t>保険者負担額</t>
  </si>
  <si>
    <t>支 給 額</t>
  </si>
  <si>
    <r>
      <t>h　</t>
    </r>
    <r>
      <rPr>
        <sz val="9"/>
        <rFont val="ＭＳ Ｐ明朝"/>
        <family val="1"/>
      </rPr>
      <t>　療　　養　　費</t>
    </r>
  </si>
  <si>
    <t>件  数</t>
  </si>
  <si>
    <r>
      <t>注1  上段は，若人分。</t>
    </r>
    <r>
      <rPr>
        <sz val="9"/>
        <rFont val="ＭＳ Ｐ明朝"/>
        <family val="1"/>
      </rPr>
      <t>下段は，退職分である。</t>
    </r>
  </si>
  <si>
    <t>　等　　　　　　（　続　き　）</t>
  </si>
  <si>
    <t>保険者負担額（再掲）</t>
  </si>
  <si>
    <t xml:space="preserve">   2　g食事療養の日数は，1食単位で計算。件数・日数は，a入院の内数である。 </t>
  </si>
  <si>
    <t>f　　訪　　  問　　  看　　  護</t>
  </si>
  <si>
    <t>年間平均被保険者数
(3月～翌2月ベース）</t>
  </si>
  <si>
    <t>A ＝ a + b + c + d + e + f + g</t>
  </si>
  <si>
    <t>（円）</t>
  </si>
  <si>
    <t xml:space="preserve">年　間　平　均
被　保　険　者            </t>
  </si>
  <si>
    <t>　 3　i食事療養差額の件数は，h療養費の内数である。</t>
  </si>
  <si>
    <t xml:space="preserve">保　険　料
調　定　額         </t>
  </si>
  <si>
    <r>
      <t>j　</t>
    </r>
    <r>
      <rPr>
        <sz val="9"/>
        <rFont val="ＭＳ Ｐ明朝"/>
        <family val="1"/>
      </rPr>
      <t>　移　送　費</t>
    </r>
  </si>
  <si>
    <t>1 件 当 た り
診療費費用額　　</t>
  </si>
  <si>
    <t>1 人 当 た り
診療費費用額</t>
  </si>
  <si>
    <t>資料　福祉保険部</t>
  </si>
  <si>
    <t>療　　養　　の　　給　　付　　等　　合　　計</t>
  </si>
  <si>
    <t>療　　養　　費　　等　　の　　給　　付　　等　　合　　計</t>
  </si>
  <si>
    <t>A ＋ B</t>
  </si>
  <si>
    <t>b　　入　　　院　　　外</t>
  </si>
  <si>
    <t>c　　歯　　　科</t>
  </si>
  <si>
    <t>d　　施　　設　　療　　養　　費</t>
  </si>
  <si>
    <r>
      <t>e</t>
    </r>
    <r>
      <rPr>
        <sz val="9"/>
        <rFont val="ＭＳ Ｐ明朝"/>
        <family val="1"/>
      </rPr>
      <t>　　調　　　剤</t>
    </r>
  </si>
  <si>
    <t>B ＝ h + i + j</t>
  </si>
  <si>
    <t>令和元年度</t>
  </si>
  <si>
    <t>123　国  民  健  康</t>
  </si>
  <si>
    <t>(-)</t>
  </si>
  <si>
    <t>(-)</t>
  </si>
  <si>
    <t>-</t>
  </si>
  <si>
    <t>保  険  の  状  況</t>
  </si>
  <si>
    <r>
      <rPr>
        <sz val="9.5"/>
        <color indexed="9"/>
        <rFont val="ＭＳ Ｐ明朝"/>
        <family val="1"/>
      </rPr>
      <t>令和0</t>
    </r>
    <r>
      <rPr>
        <sz val="9.5"/>
        <color indexed="8"/>
        <rFont val="ＭＳ Ｐ明朝"/>
        <family val="1"/>
      </rPr>
      <t>2</t>
    </r>
    <r>
      <rPr>
        <sz val="9.5"/>
        <color indexed="9"/>
        <rFont val="ＭＳ Ｐ明朝"/>
        <family val="1"/>
      </rPr>
      <t>年度</t>
    </r>
  </si>
  <si>
    <t>平成29年度</t>
  </si>
  <si>
    <r>
      <rPr>
        <sz val="9.5"/>
        <color indexed="9"/>
        <rFont val="ＭＳ Ｐ明朝"/>
        <family val="1"/>
      </rPr>
      <t>令和0</t>
    </r>
    <r>
      <rPr>
        <sz val="9.5"/>
        <color indexed="8"/>
        <rFont val="ＭＳ Ｐ明朝"/>
        <family val="1"/>
      </rPr>
      <t>3</t>
    </r>
    <r>
      <rPr>
        <sz val="9.5"/>
        <color indexed="9"/>
        <rFont val="ＭＳ Ｐ明朝"/>
        <family val="1"/>
      </rPr>
      <t>年度</t>
    </r>
  </si>
  <si>
    <r>
      <rPr>
        <sz val="9.5"/>
        <color indexed="9"/>
        <rFont val="ＭＳ Ｐ明朝"/>
        <family val="1"/>
      </rPr>
      <t>令和0</t>
    </r>
    <r>
      <rPr>
        <sz val="9.5"/>
        <color indexed="8"/>
        <rFont val="ＭＳ Ｐ明朝"/>
        <family val="1"/>
      </rPr>
      <t>3</t>
    </r>
    <r>
      <rPr>
        <sz val="9.5"/>
        <color indexed="9"/>
        <rFont val="ＭＳ Ｐ明朝"/>
        <family val="1"/>
      </rPr>
      <t>年度</t>
    </r>
  </si>
  <si>
    <r>
      <rPr>
        <sz val="9.5"/>
        <color indexed="9"/>
        <rFont val="ＭＳ Ｐ明朝"/>
        <family val="1"/>
      </rPr>
      <t>令和0</t>
    </r>
    <r>
      <rPr>
        <sz val="9.5"/>
        <rFont val="ＭＳ Ｐ明朝"/>
        <family val="1"/>
      </rPr>
      <t>3</t>
    </r>
    <r>
      <rPr>
        <sz val="9.5"/>
        <color indexed="9"/>
        <rFont val="ＭＳ Ｐ明朝"/>
        <family val="1"/>
      </rPr>
      <t>年度</t>
    </r>
  </si>
  <si>
    <r>
      <rPr>
        <sz val="9.5"/>
        <color indexed="9"/>
        <rFont val="ＭＳ Ｐ明朝"/>
        <family val="1"/>
      </rPr>
      <t>令和0</t>
    </r>
    <r>
      <rPr>
        <sz val="9.5"/>
        <rFont val="ＭＳ Ｐ明朝"/>
        <family val="1"/>
      </rPr>
      <t>4</t>
    </r>
    <r>
      <rPr>
        <sz val="9.5"/>
        <color indexed="9"/>
        <rFont val="ＭＳ Ｐ明朝"/>
        <family val="1"/>
      </rPr>
      <t>年度</t>
    </r>
  </si>
  <si>
    <r>
      <t>令和0</t>
    </r>
    <r>
      <rPr>
        <b/>
        <sz val="9.5"/>
        <rFont val="ＭＳ Ｐ明朝"/>
        <family val="1"/>
      </rPr>
      <t>4</t>
    </r>
    <r>
      <rPr>
        <b/>
        <sz val="9.5"/>
        <color indexed="9"/>
        <rFont val="ＭＳ Ｐ明朝"/>
        <family val="1"/>
      </rPr>
      <t>年度</t>
    </r>
  </si>
  <si>
    <r>
      <t>令和0</t>
    </r>
    <r>
      <rPr>
        <b/>
        <sz val="9.5"/>
        <color indexed="8"/>
        <rFont val="ＭＳ Ｐ明朝"/>
        <family val="1"/>
      </rPr>
      <t>4</t>
    </r>
    <r>
      <rPr>
        <b/>
        <sz val="9.5"/>
        <color indexed="9"/>
        <rFont val="ＭＳ Ｐ明朝"/>
        <family val="1"/>
      </rPr>
      <t>年度</t>
    </r>
  </si>
  <si>
    <t xml:space="preserve">   4　令和3年度以降の退職分について,当該年度と過年度分の過誤を相殺した結果，件数・日数・費用額がマイナス標記となっている。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</si>
</sst>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\(0\)"/>
    <numFmt numFmtId="178" formatCode="\(#,##0\);[Red]\(\-#,##0\)"/>
    <numFmt numFmtId="179" formatCode="0.00_ ;[Red]\-0.00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8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9.5"/>
      <color indexed="8"/>
      <name val="ＭＳ Ｐ明朝"/>
      <family val="1"/>
    </font>
    <font>
      <sz val="9"/>
      <name val="ＭＳ Ｐ明朝"/>
      <family val="1"/>
    </font>
    <font>
      <sz val="18"/>
      <color indexed="56"/>
      <name val="ＭＳ Ｐゴシック"/>
      <family val="3"/>
    </font>
    <font>
      <b/>
      <sz val="9.5"/>
      <color indexed="9"/>
      <name val="ＭＳ Ｐ明朝"/>
      <family val="1"/>
    </font>
    <font>
      <sz val="9.5"/>
      <color indexed="8"/>
      <name val="ＭＳ Ｐ明朝"/>
      <family val="1"/>
    </font>
    <font>
      <sz val="9.5"/>
      <color indexed="9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9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9.5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9"/>
      <color theme="1"/>
      <name val="ＭＳ Ｐ明朝"/>
      <family val="1"/>
    </font>
    <font>
      <sz val="7"/>
      <color theme="1"/>
      <name val="ＭＳ Ｐ明朝"/>
      <family val="1"/>
    </font>
    <font>
      <sz val="11"/>
      <color theme="1"/>
      <name val="ＭＳ Ｐ明朝"/>
      <family val="1"/>
    </font>
    <font>
      <sz val="9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/>
      <bottom style="double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/>
    </border>
    <border>
      <left style="thin"/>
      <right/>
      <top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/>
    </border>
    <border>
      <left/>
      <right/>
      <top/>
      <bottom style="thin">
        <color theme="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thin"/>
      <bottom/>
    </border>
    <border>
      <left/>
      <right/>
      <top style="double">
        <color theme="1"/>
      </top>
      <bottom/>
    </border>
    <border>
      <left style="thin">
        <color theme="1"/>
      </left>
      <right/>
      <top style="double">
        <color theme="1"/>
      </top>
      <bottom style="thin">
        <color theme="1"/>
      </bottom>
    </border>
    <border>
      <left/>
      <right/>
      <top style="double">
        <color theme="1"/>
      </top>
      <bottom style="thin">
        <color theme="1"/>
      </bottom>
    </border>
    <border>
      <left/>
      <right style="thin">
        <color theme="1"/>
      </right>
      <top style="double">
        <color theme="1"/>
      </top>
      <bottom style="thin">
        <color theme="1"/>
      </bottom>
    </border>
    <border>
      <left/>
      <right style="thin">
        <color theme="1"/>
      </right>
      <top style="double">
        <color theme="1"/>
      </top>
      <bottom/>
    </border>
    <border>
      <left style="thin">
        <color theme="1"/>
      </left>
      <right/>
      <top style="double">
        <color theme="1"/>
      </top>
      <bottom/>
    </border>
    <border>
      <left/>
      <right style="thin"/>
      <top style="double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/>
      <right style="thin"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/>
      <right style="thin">
        <color theme="1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0" fillId="0" borderId="0" xfId="0" applyFont="1" applyFill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3" fillId="0" borderId="0" xfId="0" applyFont="1" applyFill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51" fillId="0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vertical="center"/>
    </xf>
    <xf numFmtId="0" fontId="52" fillId="0" borderId="0" xfId="0" applyFont="1" applyFill="1" applyAlignment="1">
      <alignment horizontal="right" vertical="center"/>
    </xf>
    <xf numFmtId="38" fontId="57" fillId="0" borderId="0" xfId="48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178" fontId="57" fillId="0" borderId="0" xfId="48" applyNumberFormat="1" applyFont="1" applyFill="1" applyBorder="1" applyAlignment="1">
      <alignment vertical="center"/>
    </xf>
    <xf numFmtId="38" fontId="57" fillId="0" borderId="15" xfId="48" applyFont="1" applyFill="1" applyBorder="1" applyAlignment="1">
      <alignment vertical="center"/>
    </xf>
    <xf numFmtId="178" fontId="57" fillId="0" borderId="0" xfId="0" applyNumberFormat="1" applyFont="1" applyFill="1" applyBorder="1" applyAlignment="1">
      <alignment vertical="center"/>
    </xf>
    <xf numFmtId="178" fontId="57" fillId="0" borderId="0" xfId="0" applyNumberFormat="1" applyFont="1" applyFill="1" applyBorder="1" applyAlignment="1">
      <alignment horizontal="right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38" fontId="50" fillId="0" borderId="18" xfId="48" applyNumberFormat="1" applyFont="1" applyFill="1" applyBorder="1" applyAlignment="1">
      <alignment horizontal="right" vertical="center"/>
    </xf>
    <xf numFmtId="38" fontId="50" fillId="0" borderId="19" xfId="48" applyFont="1" applyFill="1" applyBorder="1" applyAlignment="1">
      <alignment horizontal="right" vertical="center"/>
    </xf>
    <xf numFmtId="38" fontId="50" fillId="0" borderId="0" xfId="48" applyFont="1" applyFill="1" applyBorder="1" applyAlignment="1">
      <alignment horizontal="right" vertical="center"/>
    </xf>
    <xf numFmtId="38" fontId="50" fillId="0" borderId="18" xfId="48" applyFont="1" applyFill="1" applyBorder="1" applyAlignment="1">
      <alignment horizontal="right" vertical="center"/>
    </xf>
    <xf numFmtId="38" fontId="57" fillId="0" borderId="0" xfId="48" applyFont="1" applyFill="1" applyBorder="1" applyAlignment="1">
      <alignment horizontal="right" vertical="center"/>
    </xf>
    <xf numFmtId="38" fontId="57" fillId="0" borderId="15" xfId="48" applyFont="1" applyFill="1" applyBorder="1" applyAlignment="1">
      <alignment horizontal="right" vertical="center"/>
    </xf>
    <xf numFmtId="176" fontId="57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78" fontId="57" fillId="0" borderId="0" xfId="48" applyNumberFormat="1" applyFont="1" applyFill="1" applyBorder="1" applyAlignment="1">
      <alignment horizontal="right" vertical="center"/>
    </xf>
    <xf numFmtId="38" fontId="57" fillId="0" borderId="0" xfId="48" applyNumberFormat="1" applyFont="1" applyFill="1" applyBorder="1" applyAlignment="1">
      <alignment horizontal="right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38" fontId="57" fillId="0" borderId="15" xfId="48" applyFont="1" applyFill="1" applyBorder="1" applyAlignment="1">
      <alignment horizontal="right" vertical="center"/>
    </xf>
    <xf numFmtId="38" fontId="50" fillId="0" borderId="15" xfId="48" applyFont="1" applyFill="1" applyBorder="1" applyAlignment="1">
      <alignment vertical="center"/>
    </xf>
    <xf numFmtId="38" fontId="50" fillId="0" borderId="0" xfId="48" applyFont="1" applyFill="1" applyBorder="1" applyAlignment="1">
      <alignment vertical="center"/>
    </xf>
    <xf numFmtId="178" fontId="50" fillId="0" borderId="0" xfId="0" applyNumberFormat="1" applyFont="1" applyFill="1" applyBorder="1" applyAlignment="1">
      <alignment vertical="center"/>
    </xf>
    <xf numFmtId="38" fontId="50" fillId="0" borderId="24" xfId="48" applyFont="1" applyFill="1" applyBorder="1" applyAlignment="1">
      <alignment horizontal="right" vertical="center"/>
    </xf>
    <xf numFmtId="178" fontId="50" fillId="0" borderId="0" xfId="0" applyNumberFormat="1" applyFont="1" applyFill="1" applyBorder="1" applyAlignment="1">
      <alignment horizontal="right" vertical="center"/>
    </xf>
    <xf numFmtId="178" fontId="50" fillId="0" borderId="0" xfId="48" applyNumberFormat="1" applyFont="1" applyFill="1" applyBorder="1" applyAlignment="1">
      <alignment vertical="center"/>
    </xf>
    <xf numFmtId="178" fontId="50" fillId="0" borderId="18" xfId="48" applyNumberFormat="1" applyFont="1" applyFill="1" applyBorder="1" applyAlignment="1">
      <alignment horizontal="right" vertical="center"/>
    </xf>
    <xf numFmtId="176" fontId="50" fillId="0" borderId="0" xfId="0" applyNumberFormat="1" applyFont="1" applyFill="1" applyAlignment="1">
      <alignment vertical="center"/>
    </xf>
    <xf numFmtId="38" fontId="50" fillId="0" borderId="18" xfId="48" applyFont="1" applyFill="1" applyBorder="1" applyAlignment="1">
      <alignment vertical="center"/>
    </xf>
    <xf numFmtId="179" fontId="57" fillId="0" borderId="18" xfId="48" applyNumberFormat="1" applyFont="1" applyFill="1" applyBorder="1" applyAlignment="1">
      <alignment horizontal="right" vertical="center"/>
    </xf>
    <xf numFmtId="38" fontId="50" fillId="0" borderId="25" xfId="48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8" xfId="48" applyFont="1" applyFill="1" applyBorder="1" applyAlignment="1">
      <alignment vertical="center"/>
    </xf>
    <xf numFmtId="38" fontId="10" fillId="0" borderId="18" xfId="48" applyFont="1" applyFill="1" applyBorder="1" applyAlignment="1">
      <alignment horizontal="right" vertical="center"/>
    </xf>
    <xf numFmtId="38" fontId="9" fillId="0" borderId="15" xfId="48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7" fontId="57" fillId="0" borderId="26" xfId="0" applyNumberFormat="1" applyFont="1" applyFill="1" applyBorder="1" applyAlignment="1">
      <alignment horizontal="center" vertical="center"/>
    </xf>
    <xf numFmtId="177" fontId="57" fillId="0" borderId="20" xfId="0" applyNumberFormat="1" applyFont="1" applyFill="1" applyBorder="1" applyAlignment="1">
      <alignment horizontal="center" vertical="center"/>
    </xf>
    <xf numFmtId="38" fontId="57" fillId="0" borderId="15" xfId="48" applyFont="1" applyFill="1" applyBorder="1" applyAlignment="1">
      <alignment horizontal="right" vertical="center"/>
    </xf>
    <xf numFmtId="177" fontId="57" fillId="0" borderId="27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9" fontId="52" fillId="0" borderId="28" xfId="0" applyNumberFormat="1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/>
    </xf>
    <xf numFmtId="9" fontId="52" fillId="0" borderId="26" xfId="0" applyNumberFormat="1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177" fontId="50" fillId="0" borderId="26" xfId="0" applyNumberFormat="1" applyFont="1" applyFill="1" applyBorder="1" applyAlignment="1">
      <alignment horizontal="center" vertical="center"/>
    </xf>
    <xf numFmtId="177" fontId="50" fillId="0" borderId="20" xfId="0" applyNumberFormat="1" applyFont="1" applyFill="1" applyBorder="1" applyAlignment="1">
      <alignment horizontal="center" vertical="center"/>
    </xf>
    <xf numFmtId="38" fontId="50" fillId="0" borderId="15" xfId="48" applyFont="1" applyFill="1" applyBorder="1" applyAlignment="1">
      <alignment horizontal="right" vertical="center"/>
    </xf>
    <xf numFmtId="38" fontId="50" fillId="0" borderId="25" xfId="48" applyFont="1" applyFill="1" applyBorder="1" applyAlignment="1">
      <alignment horizontal="right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9" fontId="52" fillId="0" borderId="28" xfId="0" applyNumberFormat="1" applyFont="1" applyFill="1" applyBorder="1" applyAlignment="1">
      <alignment horizontal="center" vertical="center"/>
    </xf>
    <xf numFmtId="9" fontId="52" fillId="0" borderId="33" xfId="0" applyNumberFormat="1" applyFont="1" applyFill="1" applyBorder="1" applyAlignment="1">
      <alignment horizontal="center" vertical="center" wrapText="1"/>
    </xf>
    <xf numFmtId="9" fontId="52" fillId="0" borderId="26" xfId="0" applyNumberFormat="1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right" vertical="center"/>
    </xf>
    <xf numFmtId="0" fontId="52" fillId="0" borderId="18" xfId="0" applyFont="1" applyFill="1" applyBorder="1" applyAlignment="1">
      <alignment horizontal="right" vertical="center"/>
    </xf>
    <xf numFmtId="0" fontId="52" fillId="0" borderId="18" xfId="0" applyFont="1" applyFill="1" applyBorder="1" applyAlignment="1">
      <alignment horizontal="left" vertical="center"/>
    </xf>
    <xf numFmtId="0" fontId="52" fillId="0" borderId="20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77" fontId="50" fillId="0" borderId="2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8"/>
  <sheetViews>
    <sheetView showGridLines="0" view="pageBreakPreview" zoomScaleSheetLayoutView="100" zoomScalePageLayoutView="0" workbookViewId="0" topLeftCell="A1">
      <pane xSplit="3" ySplit="6" topLeftCell="H7" activePane="bottomRight" state="frozen"/>
      <selection pane="topLeft" activeCell="B11" sqref="B11:B12"/>
      <selection pane="topRight" activeCell="B11" sqref="B11:B12"/>
      <selection pane="bottomLeft" activeCell="B11" sqref="B11:B12"/>
      <selection pane="bottomRight" activeCell="I12" sqref="I12"/>
    </sheetView>
  </sheetViews>
  <sheetFormatPr defaultColWidth="9.140625" defaultRowHeight="15"/>
  <cols>
    <col min="1" max="1" width="1.57421875" style="18" customWidth="1"/>
    <col min="2" max="2" width="9.57421875" style="18" customWidth="1"/>
    <col min="3" max="3" width="8.57421875" style="18" customWidth="1"/>
    <col min="4" max="4" width="12.140625" style="18" customWidth="1"/>
    <col min="5" max="5" width="16.140625" style="18" customWidth="1"/>
    <col min="6" max="6" width="13.140625" style="18" customWidth="1"/>
    <col min="7" max="7" width="11.140625" style="18" customWidth="1"/>
    <col min="8" max="9" width="13.140625" style="18" customWidth="1"/>
    <col min="10" max="11" width="1.57421875" style="18" customWidth="1"/>
    <col min="12" max="19" width="12.140625" style="18" customWidth="1"/>
    <col min="20" max="20" width="9.00390625" style="18" customWidth="1"/>
    <col min="21" max="16384" width="9.00390625" style="18" customWidth="1"/>
  </cols>
  <sheetData>
    <row r="1" spans="9:12" ht="16.5" customHeight="1">
      <c r="I1" s="4" t="s">
        <v>51</v>
      </c>
      <c r="L1" s="6" t="s">
        <v>55</v>
      </c>
    </row>
    <row r="2" spans="2:19" ht="18" customHeight="1">
      <c r="B2" s="2" t="s">
        <v>1</v>
      </c>
      <c r="C2" s="3"/>
      <c r="D2" s="3"/>
      <c r="E2" s="3"/>
      <c r="F2" s="3"/>
      <c r="G2" s="3"/>
      <c r="H2" s="3"/>
      <c r="I2" s="3"/>
      <c r="L2" s="3"/>
      <c r="M2" s="3"/>
      <c r="N2" s="3"/>
      <c r="O2" s="3"/>
      <c r="P2" s="3"/>
      <c r="Q2" s="3"/>
      <c r="R2" s="3"/>
      <c r="S2" s="3"/>
    </row>
    <row r="3" spans="2:19" ht="15" customHeight="1">
      <c r="B3" s="88" t="s">
        <v>7</v>
      </c>
      <c r="C3" s="71"/>
      <c r="D3" s="68" t="s">
        <v>35</v>
      </c>
      <c r="E3" s="90" t="s">
        <v>32</v>
      </c>
      <c r="F3" s="91" t="s">
        <v>37</v>
      </c>
      <c r="G3" s="70" t="s">
        <v>15</v>
      </c>
      <c r="H3" s="68" t="s">
        <v>39</v>
      </c>
      <c r="I3" s="68" t="s">
        <v>40</v>
      </c>
      <c r="K3" s="5"/>
      <c r="L3" s="84" t="s">
        <v>19</v>
      </c>
      <c r="M3" s="85"/>
      <c r="N3" s="71" t="s">
        <v>9</v>
      </c>
      <c r="O3" s="71"/>
      <c r="P3" s="71"/>
      <c r="Q3" s="71"/>
      <c r="R3" s="71"/>
      <c r="S3" s="72"/>
    </row>
    <row r="4" spans="2:19" ht="15" customHeight="1">
      <c r="B4" s="76"/>
      <c r="C4" s="73"/>
      <c r="D4" s="89"/>
      <c r="E4" s="68"/>
      <c r="F4" s="70"/>
      <c r="G4" s="70"/>
      <c r="H4" s="68"/>
      <c r="I4" s="68"/>
      <c r="K4" s="5"/>
      <c r="L4" s="86"/>
      <c r="M4" s="87"/>
      <c r="N4" s="73" t="s">
        <v>11</v>
      </c>
      <c r="O4" s="73"/>
      <c r="P4" s="73"/>
      <c r="Q4" s="73"/>
      <c r="R4" s="73"/>
      <c r="S4" s="74"/>
    </row>
    <row r="5" spans="2:19" ht="15" customHeight="1">
      <c r="B5" s="76"/>
      <c r="C5" s="73"/>
      <c r="D5" s="89"/>
      <c r="E5" s="68"/>
      <c r="F5" s="70"/>
      <c r="G5" s="70"/>
      <c r="H5" s="68"/>
      <c r="I5" s="68"/>
      <c r="K5" s="5"/>
      <c r="L5" s="75" t="s">
        <v>44</v>
      </c>
      <c r="M5" s="76"/>
      <c r="N5" s="77" t="s">
        <v>3</v>
      </c>
      <c r="O5" s="73"/>
      <c r="P5" s="73"/>
      <c r="Q5" s="77" t="s">
        <v>45</v>
      </c>
      <c r="R5" s="73"/>
      <c r="S5" s="74"/>
    </row>
    <row r="6" spans="2:19" ht="15" customHeight="1">
      <c r="B6" s="76"/>
      <c r="C6" s="73"/>
      <c r="D6" s="36" t="s">
        <v>12</v>
      </c>
      <c r="E6" s="35" t="s">
        <v>8</v>
      </c>
      <c r="F6" s="35" t="s">
        <v>5</v>
      </c>
      <c r="G6" s="35" t="s">
        <v>10</v>
      </c>
      <c r="H6" s="36" t="s">
        <v>34</v>
      </c>
      <c r="I6" s="36" t="s">
        <v>34</v>
      </c>
      <c r="K6" s="5"/>
      <c r="L6" s="37" t="s">
        <v>13</v>
      </c>
      <c r="M6" s="38" t="s">
        <v>0</v>
      </c>
      <c r="N6" s="37" t="s">
        <v>13</v>
      </c>
      <c r="O6" s="38" t="s">
        <v>14</v>
      </c>
      <c r="P6" s="38" t="s">
        <v>16</v>
      </c>
      <c r="Q6" s="38" t="s">
        <v>13</v>
      </c>
      <c r="R6" s="38" t="s">
        <v>14</v>
      </c>
      <c r="S6" s="39" t="s">
        <v>16</v>
      </c>
    </row>
    <row r="7" spans="2:19" s="17" customFormat="1" ht="15" customHeight="1">
      <c r="B7" s="69" t="s">
        <v>57</v>
      </c>
      <c r="C7" s="65">
        <v>-2017</v>
      </c>
      <c r="D7" s="64">
        <v>49912</v>
      </c>
      <c r="E7" s="15">
        <v>74432</v>
      </c>
      <c r="F7" s="15">
        <v>5849423</v>
      </c>
      <c r="G7" s="31">
        <v>1028.715</v>
      </c>
      <c r="H7" s="15">
        <v>31101</v>
      </c>
      <c r="I7" s="15">
        <v>319937</v>
      </c>
      <c r="J7" s="16"/>
      <c r="K7" s="16"/>
      <c r="L7" s="15">
        <v>1243111</v>
      </c>
      <c r="M7" s="15">
        <v>30747025</v>
      </c>
      <c r="N7" s="15">
        <v>21490</v>
      </c>
      <c r="O7" s="15">
        <v>365565</v>
      </c>
      <c r="P7" s="15">
        <v>12359572</v>
      </c>
      <c r="Q7" s="15">
        <v>636071</v>
      </c>
      <c r="R7" s="15">
        <v>957019</v>
      </c>
      <c r="S7" s="15">
        <v>9660052</v>
      </c>
    </row>
    <row r="8" spans="2:19" s="17" customFormat="1" ht="15" customHeight="1">
      <c r="B8" s="67"/>
      <c r="C8" s="63"/>
      <c r="D8" s="64"/>
      <c r="E8" s="15">
        <v>1106</v>
      </c>
      <c r="F8" s="15">
        <v>88762</v>
      </c>
      <c r="G8" s="31">
        <v>1050.09</v>
      </c>
      <c r="H8" s="15">
        <v>31062</v>
      </c>
      <c r="I8" s="15">
        <v>326175</v>
      </c>
      <c r="J8" s="16"/>
      <c r="K8" s="16"/>
      <c r="L8" s="15">
        <v>18749</v>
      </c>
      <c r="M8" s="15">
        <v>470919</v>
      </c>
      <c r="N8" s="15">
        <v>298</v>
      </c>
      <c r="O8" s="15">
        <v>4498</v>
      </c>
      <c r="P8" s="15">
        <v>169395</v>
      </c>
      <c r="Q8" s="15">
        <v>9401</v>
      </c>
      <c r="R8" s="15">
        <v>14176</v>
      </c>
      <c r="S8" s="15">
        <v>161248</v>
      </c>
    </row>
    <row r="9" spans="2:19" s="17" customFormat="1" ht="15" customHeight="1">
      <c r="B9" s="69">
        <v>30</v>
      </c>
      <c r="C9" s="65">
        <v>-2018</v>
      </c>
      <c r="D9" s="64">
        <v>48319</v>
      </c>
      <c r="E9" s="15">
        <v>71765</v>
      </c>
      <c r="F9" s="15">
        <v>5522605</v>
      </c>
      <c r="G9" s="31">
        <v>1041.297289765206</v>
      </c>
      <c r="H9" s="15">
        <v>32456.76320476604</v>
      </c>
      <c r="I9" s="15">
        <v>337971.39559673937</v>
      </c>
      <c r="J9" s="16"/>
      <c r="K9" s="16"/>
      <c r="L9" s="15">
        <v>1211840</v>
      </c>
      <c r="M9" s="15">
        <v>30867340</v>
      </c>
      <c r="N9" s="15">
        <v>21617</v>
      </c>
      <c r="O9" s="15">
        <v>364331</v>
      </c>
      <c r="P9" s="15">
        <v>12743901</v>
      </c>
      <c r="Q9" s="15">
        <v>617355</v>
      </c>
      <c r="R9" s="15">
        <v>916242</v>
      </c>
      <c r="S9" s="15">
        <v>9739310</v>
      </c>
    </row>
    <row r="10" spans="2:19" s="17" customFormat="1" ht="15" customHeight="1">
      <c r="B10" s="67"/>
      <c r="C10" s="63"/>
      <c r="D10" s="64"/>
      <c r="E10" s="15">
        <v>404</v>
      </c>
      <c r="F10" s="15">
        <v>26801</v>
      </c>
      <c r="G10" s="31">
        <v>1140.09900990099</v>
      </c>
      <c r="H10" s="15">
        <v>35866.32653061225</v>
      </c>
      <c r="I10" s="15">
        <v>408911.6336633663</v>
      </c>
      <c r="J10" s="16"/>
      <c r="K10" s="16"/>
      <c r="L10" s="15">
        <v>7417</v>
      </c>
      <c r="M10" s="15">
        <v>210889</v>
      </c>
      <c r="N10" s="15">
        <v>149</v>
      </c>
      <c r="O10" s="15">
        <v>2356</v>
      </c>
      <c r="P10" s="15">
        <v>91226</v>
      </c>
      <c r="Q10" s="15">
        <v>3704</v>
      </c>
      <c r="R10" s="15">
        <v>5479</v>
      </c>
      <c r="S10" s="15">
        <v>60578</v>
      </c>
    </row>
    <row r="11" spans="2:19" s="17" customFormat="1" ht="15" customHeight="1">
      <c r="B11" s="66" t="s">
        <v>50</v>
      </c>
      <c r="C11" s="62">
        <v>-2019</v>
      </c>
      <c r="D11" s="64">
        <v>46920</v>
      </c>
      <c r="E11" s="15">
        <v>68952</v>
      </c>
      <c r="F11" s="15">
        <v>5408152</v>
      </c>
      <c r="G11" s="31">
        <v>1054.96</v>
      </c>
      <c r="H11" s="15">
        <v>33178</v>
      </c>
      <c r="I11" s="15">
        <v>350010</v>
      </c>
      <c r="J11" s="16"/>
      <c r="K11" s="16"/>
      <c r="L11" s="29">
        <v>1177437</v>
      </c>
      <c r="M11" s="29">
        <v>30672160</v>
      </c>
      <c r="N11" s="29">
        <v>21208</v>
      </c>
      <c r="O11" s="29">
        <v>359633</v>
      </c>
      <c r="P11" s="29">
        <v>12659203</v>
      </c>
      <c r="Q11" s="29">
        <v>595388</v>
      </c>
      <c r="R11" s="29">
        <v>870063</v>
      </c>
      <c r="S11" s="29">
        <v>9671838</v>
      </c>
    </row>
    <row r="12" spans="2:19" s="17" customFormat="1" ht="15" customHeight="1">
      <c r="B12" s="67"/>
      <c r="C12" s="63"/>
      <c r="D12" s="64"/>
      <c r="E12" s="15">
        <v>59</v>
      </c>
      <c r="F12" s="15">
        <v>3752</v>
      </c>
      <c r="G12" s="31">
        <v>1055.93</v>
      </c>
      <c r="H12" s="15">
        <v>26680</v>
      </c>
      <c r="I12" s="15">
        <v>281721</v>
      </c>
      <c r="J12" s="16"/>
      <c r="K12" s="16"/>
      <c r="L12" s="29">
        <v>985</v>
      </c>
      <c r="M12" s="29">
        <v>20158</v>
      </c>
      <c r="N12" s="29">
        <v>10</v>
      </c>
      <c r="O12" s="29">
        <v>86</v>
      </c>
      <c r="P12" s="29">
        <v>9151</v>
      </c>
      <c r="Q12" s="29">
        <v>487</v>
      </c>
      <c r="R12" s="29">
        <v>626</v>
      </c>
      <c r="S12" s="29">
        <v>5663</v>
      </c>
    </row>
    <row r="13" spans="2:19" s="1" customFormat="1" ht="15" customHeight="1">
      <c r="B13" s="66" t="s">
        <v>56</v>
      </c>
      <c r="C13" s="62">
        <v>-2020</v>
      </c>
      <c r="D13" s="64">
        <v>46160</v>
      </c>
      <c r="E13" s="15">
        <v>67218</v>
      </c>
      <c r="F13" s="15">
        <v>5464605</v>
      </c>
      <c r="G13" s="31">
        <v>974.29</v>
      </c>
      <c r="H13" s="15">
        <v>34731</v>
      </c>
      <c r="I13" s="15">
        <v>338383</v>
      </c>
      <c r="J13" s="16"/>
      <c r="K13" s="16"/>
      <c r="L13" s="29">
        <v>1072499</v>
      </c>
      <c r="M13" s="29">
        <v>29279339</v>
      </c>
      <c r="N13" s="29">
        <v>19650</v>
      </c>
      <c r="O13" s="29">
        <v>338514</v>
      </c>
      <c r="P13" s="29">
        <v>12165202</v>
      </c>
      <c r="Q13" s="29">
        <v>537246</v>
      </c>
      <c r="R13" s="29">
        <v>765351</v>
      </c>
      <c r="S13" s="29">
        <v>8884979</v>
      </c>
    </row>
    <row r="14" spans="2:19" s="1" customFormat="1" ht="15" customHeight="1">
      <c r="B14" s="67"/>
      <c r="C14" s="63"/>
      <c r="D14" s="64"/>
      <c r="E14" s="15">
        <v>2</v>
      </c>
      <c r="F14" s="15">
        <v>58</v>
      </c>
      <c r="G14" s="31">
        <v>650</v>
      </c>
      <c r="H14" s="15">
        <v>6886</v>
      </c>
      <c r="I14" s="15">
        <v>44760</v>
      </c>
      <c r="J14" s="16"/>
      <c r="K14" s="16"/>
      <c r="L14" s="29">
        <v>20</v>
      </c>
      <c r="M14" s="29">
        <v>114</v>
      </c>
      <c r="N14" s="29" t="s">
        <v>17</v>
      </c>
      <c r="O14" s="29" t="s">
        <v>17</v>
      </c>
      <c r="P14" s="29" t="s">
        <v>17</v>
      </c>
      <c r="Q14" s="29">
        <v>8</v>
      </c>
      <c r="R14" s="29">
        <v>8</v>
      </c>
      <c r="S14" s="29">
        <v>39</v>
      </c>
    </row>
    <row r="15" spans="2:19" s="17" customFormat="1" ht="15" customHeight="1">
      <c r="B15" s="66" t="s">
        <v>58</v>
      </c>
      <c r="C15" s="62">
        <v>-2021</v>
      </c>
      <c r="D15" s="64">
        <v>45402</v>
      </c>
      <c r="E15" s="15">
        <v>65570</v>
      </c>
      <c r="F15" s="15">
        <v>5320634</v>
      </c>
      <c r="G15" s="31">
        <v>1014.85</v>
      </c>
      <c r="H15" s="15">
        <v>35286</v>
      </c>
      <c r="I15" s="15">
        <v>358098</v>
      </c>
      <c r="J15" s="16"/>
      <c r="K15" s="16"/>
      <c r="L15" s="29">
        <v>1090753</v>
      </c>
      <c r="M15" s="29">
        <v>29947600</v>
      </c>
      <c r="N15" s="29">
        <v>19487</v>
      </c>
      <c r="O15" s="29">
        <v>330278</v>
      </c>
      <c r="P15" s="29">
        <v>12502344</v>
      </c>
      <c r="Q15" s="29">
        <v>544374</v>
      </c>
      <c r="R15" s="29">
        <v>777713</v>
      </c>
      <c r="S15" s="29">
        <v>9245955</v>
      </c>
    </row>
    <row r="16" spans="2:19" s="17" customFormat="1" ht="15" customHeight="1">
      <c r="B16" s="67"/>
      <c r="C16" s="63"/>
      <c r="D16" s="64"/>
      <c r="E16" s="15">
        <v>1</v>
      </c>
      <c r="F16" s="15">
        <v>77</v>
      </c>
      <c r="G16" s="31">
        <v>700</v>
      </c>
      <c r="H16" s="52">
        <v>7071</v>
      </c>
      <c r="I16" s="52">
        <v>49500</v>
      </c>
      <c r="J16" s="53"/>
      <c r="K16" s="53"/>
      <c r="L16" s="54">
        <v>17</v>
      </c>
      <c r="M16" s="54">
        <v>78</v>
      </c>
      <c r="N16" s="29" t="s">
        <v>17</v>
      </c>
      <c r="O16" s="29" t="s">
        <v>17</v>
      </c>
      <c r="P16" s="29" t="s">
        <v>17</v>
      </c>
      <c r="Q16" s="29">
        <v>9</v>
      </c>
      <c r="R16" s="29">
        <v>14</v>
      </c>
      <c r="S16" s="29">
        <v>65</v>
      </c>
    </row>
    <row r="17" spans="2:19" s="1" customFormat="1" ht="15" customHeight="1">
      <c r="B17" s="78" t="s">
        <v>62</v>
      </c>
      <c r="C17" s="80">
        <v>-2022</v>
      </c>
      <c r="D17" s="82">
        <v>44215</v>
      </c>
      <c r="E17" s="42">
        <v>62993</v>
      </c>
      <c r="F17" s="42">
        <v>5210847</v>
      </c>
      <c r="G17" s="48">
        <v>1039.5</v>
      </c>
      <c r="H17" s="55">
        <v>35189</v>
      </c>
      <c r="I17" s="55">
        <v>365789</v>
      </c>
      <c r="J17" s="56"/>
      <c r="K17" s="56"/>
      <c r="L17" s="57">
        <f>SUM('123(2)'!T17,'123(3)'!L17)</f>
        <v>1075265</v>
      </c>
      <c r="M17" s="57">
        <f>SUM('123(2)'!V17,'123(3)'!M17)</f>
        <v>29466302</v>
      </c>
      <c r="N17" s="27">
        <v>18590</v>
      </c>
      <c r="O17" s="27">
        <v>314310</v>
      </c>
      <c r="P17" s="27">
        <v>12147310</v>
      </c>
      <c r="Q17" s="27">
        <v>534394</v>
      </c>
      <c r="R17" s="27">
        <v>756871</v>
      </c>
      <c r="S17" s="27">
        <v>9162926</v>
      </c>
    </row>
    <row r="18" spans="2:19" s="1" customFormat="1" ht="15" customHeight="1">
      <c r="B18" s="79"/>
      <c r="C18" s="81"/>
      <c r="D18" s="83"/>
      <c r="E18" s="28" t="s">
        <v>17</v>
      </c>
      <c r="F18" s="49">
        <v>6</v>
      </c>
      <c r="G18" s="50" t="s">
        <v>17</v>
      </c>
      <c r="H18" s="58">
        <v>-16360</v>
      </c>
      <c r="I18" s="59" t="s">
        <v>17</v>
      </c>
      <c r="J18" s="56"/>
      <c r="K18" s="56"/>
      <c r="L18" s="59">
        <f>SUM('123(2)'!T18,'123(3)'!L18)</f>
        <v>3</v>
      </c>
      <c r="M18" s="59">
        <f>SUM('123(2)'!V18,'123(3)'!M18)</f>
        <v>-20</v>
      </c>
      <c r="N18" s="28" t="s">
        <v>17</v>
      </c>
      <c r="O18" s="28" t="s">
        <v>17</v>
      </c>
      <c r="P18" s="28" t="s">
        <v>17</v>
      </c>
      <c r="Q18" s="28">
        <v>3</v>
      </c>
      <c r="R18" s="28">
        <v>1</v>
      </c>
      <c r="S18" s="28">
        <v>2</v>
      </c>
    </row>
    <row r="19" ht="15" customHeight="1"/>
  </sheetData>
  <sheetProtection/>
  <mergeCells count="31">
    <mergeCell ref="B17:B18"/>
    <mergeCell ref="C17:C18"/>
    <mergeCell ref="D17:D18"/>
    <mergeCell ref="L3:M4"/>
    <mergeCell ref="B3:C6"/>
    <mergeCell ref="D3:D5"/>
    <mergeCell ref="E3:E5"/>
    <mergeCell ref="F3:F5"/>
    <mergeCell ref="N3:S3"/>
    <mergeCell ref="N4:S4"/>
    <mergeCell ref="L5:M5"/>
    <mergeCell ref="N5:P5"/>
    <mergeCell ref="Q5:S5"/>
    <mergeCell ref="B11:B12"/>
    <mergeCell ref="I3:I5"/>
    <mergeCell ref="B7:B8"/>
    <mergeCell ref="G3:G5"/>
    <mergeCell ref="D7:D8"/>
    <mergeCell ref="B13:B14"/>
    <mergeCell ref="C13:C14"/>
    <mergeCell ref="D13:D14"/>
    <mergeCell ref="C15:C16"/>
    <mergeCell ref="D15:D16"/>
    <mergeCell ref="C7:C8"/>
    <mergeCell ref="B15:B16"/>
    <mergeCell ref="C11:C12"/>
    <mergeCell ref="H3:H5"/>
    <mergeCell ref="B9:B10"/>
    <mergeCell ref="C9:C10"/>
    <mergeCell ref="D9:D10"/>
    <mergeCell ref="D11:D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8"/>
  <sheetViews>
    <sheetView showGridLines="0" tabSelected="1" view="pageBreakPreview" zoomScaleSheetLayoutView="100" zoomScalePageLayoutView="0" workbookViewId="0" topLeftCell="A1">
      <pane xSplit="3" ySplit="6" topLeftCell="J7" activePane="bottomRight" state="frozen"/>
      <selection pane="topLeft" activeCell="M25" sqref="L24:M25"/>
      <selection pane="topRight" activeCell="M25" sqref="L24:M25"/>
      <selection pane="bottomLeft" activeCell="M25" sqref="L24:M25"/>
      <selection pane="bottomRight" activeCell="M2" sqref="M2:W18"/>
    </sheetView>
  </sheetViews>
  <sheetFormatPr defaultColWidth="9.140625" defaultRowHeight="15"/>
  <cols>
    <col min="1" max="1" width="1.57421875" style="18" customWidth="1"/>
    <col min="2" max="2" width="9.57421875" style="18" customWidth="1"/>
    <col min="3" max="3" width="8.57421875" style="18" customWidth="1"/>
    <col min="4" max="4" width="10.140625" style="18" customWidth="1"/>
    <col min="5" max="6" width="10.28125" style="18" customWidth="1"/>
    <col min="7" max="9" width="9.57421875" style="18" customWidth="1"/>
    <col min="10" max="11" width="10.28125" style="18" customWidth="1"/>
    <col min="12" max="13" width="1.57421875" style="18" customWidth="1"/>
    <col min="14" max="15" width="7.57421875" style="18" customWidth="1"/>
    <col min="16" max="19" width="9.140625" style="18" customWidth="1"/>
    <col min="20" max="21" width="11.140625" style="18" customWidth="1"/>
    <col min="22" max="23" width="12.140625" style="18" customWidth="1"/>
    <col min="24" max="24" width="9.00390625" style="18" customWidth="1"/>
    <col min="25" max="16384" width="9.00390625" style="18" customWidth="1"/>
  </cols>
  <sheetData>
    <row r="1" ht="20.25" customHeight="1"/>
    <row r="2" spans="2:23" ht="12" customHeight="1">
      <c r="B2" s="3"/>
      <c r="C2" s="3"/>
      <c r="D2" s="3"/>
      <c r="E2" s="3"/>
      <c r="F2" s="3"/>
      <c r="G2" s="3"/>
      <c r="H2" s="3"/>
      <c r="I2" s="3"/>
      <c r="J2" s="3"/>
      <c r="K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4" ht="15" customHeight="1">
      <c r="B3" s="86" t="s">
        <v>7</v>
      </c>
      <c r="C3" s="87"/>
      <c r="D3" s="95" t="s">
        <v>6</v>
      </c>
      <c r="E3" s="96"/>
      <c r="F3" s="96"/>
      <c r="G3" s="96"/>
      <c r="H3" s="96"/>
      <c r="I3" s="96"/>
      <c r="J3" s="96"/>
      <c r="K3" s="96"/>
      <c r="M3" s="5"/>
      <c r="N3" s="97" t="s">
        <v>28</v>
      </c>
      <c r="O3" s="97"/>
      <c r="P3" s="97"/>
      <c r="Q3" s="97"/>
      <c r="R3" s="97"/>
      <c r="S3" s="98"/>
      <c r="T3" s="99" t="s">
        <v>42</v>
      </c>
      <c r="U3" s="99"/>
      <c r="V3" s="99"/>
      <c r="W3" s="99"/>
      <c r="X3" s="5"/>
    </row>
    <row r="4" spans="2:23" ht="15" customHeight="1">
      <c r="B4" s="86"/>
      <c r="C4" s="87"/>
      <c r="D4" s="92" t="s">
        <v>4</v>
      </c>
      <c r="E4" s="93"/>
      <c r="F4" s="93"/>
      <c r="G4" s="93"/>
      <c r="H4" s="93"/>
      <c r="I4" s="93"/>
      <c r="J4" s="93"/>
      <c r="K4" s="100"/>
      <c r="M4" s="5"/>
      <c r="N4" s="104" t="s">
        <v>31</v>
      </c>
      <c r="O4" s="73"/>
      <c r="P4" s="73"/>
      <c r="Q4" s="77" t="s">
        <v>20</v>
      </c>
      <c r="R4" s="73"/>
      <c r="S4" s="73"/>
      <c r="T4" s="92" t="s">
        <v>33</v>
      </c>
      <c r="U4" s="93"/>
      <c r="V4" s="93"/>
      <c r="W4" s="93"/>
    </row>
    <row r="5" spans="2:23" ht="15" customHeight="1">
      <c r="B5" s="86"/>
      <c r="C5" s="87"/>
      <c r="D5" s="101" t="s">
        <v>46</v>
      </c>
      <c r="E5" s="75"/>
      <c r="F5" s="75"/>
      <c r="G5" s="101" t="s">
        <v>47</v>
      </c>
      <c r="H5" s="75"/>
      <c r="I5" s="76"/>
      <c r="J5" s="75" t="s">
        <v>48</v>
      </c>
      <c r="K5" s="76"/>
      <c r="M5" s="5"/>
      <c r="N5" s="76"/>
      <c r="O5" s="73"/>
      <c r="P5" s="73"/>
      <c r="Q5" s="73"/>
      <c r="R5" s="73"/>
      <c r="S5" s="73"/>
      <c r="T5" s="72"/>
      <c r="U5" s="94"/>
      <c r="V5" s="94"/>
      <c r="W5" s="94"/>
    </row>
    <row r="6" spans="2:24" ht="15" customHeight="1">
      <c r="B6" s="94"/>
      <c r="C6" s="88"/>
      <c r="D6" s="37" t="s">
        <v>13</v>
      </c>
      <c r="E6" s="38" t="s">
        <v>14</v>
      </c>
      <c r="F6" s="38" t="s">
        <v>16</v>
      </c>
      <c r="G6" s="38" t="s">
        <v>13</v>
      </c>
      <c r="H6" s="38" t="s">
        <v>14</v>
      </c>
      <c r="I6" s="38" t="s">
        <v>16</v>
      </c>
      <c r="J6" s="38" t="s">
        <v>13</v>
      </c>
      <c r="K6" s="38" t="s">
        <v>16</v>
      </c>
      <c r="M6" s="5"/>
      <c r="N6" s="37" t="s">
        <v>13</v>
      </c>
      <c r="O6" s="38" t="s">
        <v>14</v>
      </c>
      <c r="P6" s="38" t="s">
        <v>16</v>
      </c>
      <c r="Q6" s="38" t="s">
        <v>13</v>
      </c>
      <c r="R6" s="38" t="s">
        <v>14</v>
      </c>
      <c r="S6" s="38" t="s">
        <v>16</v>
      </c>
      <c r="T6" s="38" t="s">
        <v>13</v>
      </c>
      <c r="U6" s="38" t="s">
        <v>14</v>
      </c>
      <c r="V6" s="38" t="s">
        <v>16</v>
      </c>
      <c r="W6" s="8" t="s">
        <v>29</v>
      </c>
      <c r="X6" s="5"/>
    </row>
    <row r="7" spans="2:23" ht="15" customHeight="1">
      <c r="B7" s="69" t="s">
        <v>57</v>
      </c>
      <c r="C7" s="65">
        <v>-2017</v>
      </c>
      <c r="D7" s="20">
        <v>108132</v>
      </c>
      <c r="E7" s="15">
        <v>231219</v>
      </c>
      <c r="F7" s="15">
        <v>1793942</v>
      </c>
      <c r="G7" s="29" t="s">
        <v>17</v>
      </c>
      <c r="H7" s="29" t="s">
        <v>17</v>
      </c>
      <c r="I7" s="29" t="s">
        <v>17</v>
      </c>
      <c r="J7" s="15">
        <v>447297</v>
      </c>
      <c r="K7" s="15">
        <v>5877953</v>
      </c>
      <c r="L7" s="16"/>
      <c r="M7" s="16"/>
      <c r="N7" s="15">
        <v>1839</v>
      </c>
      <c r="O7" s="15">
        <v>13741</v>
      </c>
      <c r="P7" s="15">
        <v>165277</v>
      </c>
      <c r="Q7" s="19">
        <v>20667</v>
      </c>
      <c r="R7" s="19">
        <v>975903</v>
      </c>
      <c r="S7" s="15">
        <v>649698</v>
      </c>
      <c r="T7" s="15">
        <v>1214829</v>
      </c>
      <c r="U7" s="15">
        <v>1567544</v>
      </c>
      <c r="V7" s="15">
        <v>30506494</v>
      </c>
      <c r="W7" s="15">
        <v>22317957</v>
      </c>
    </row>
    <row r="8" spans="2:23" ht="15" customHeight="1">
      <c r="B8" s="67"/>
      <c r="C8" s="63"/>
      <c r="D8" s="20">
        <v>1915</v>
      </c>
      <c r="E8" s="15">
        <v>4116</v>
      </c>
      <c r="F8" s="15">
        <v>30106</v>
      </c>
      <c r="G8" s="29" t="s">
        <v>17</v>
      </c>
      <c r="H8" s="29" t="s">
        <v>17</v>
      </c>
      <c r="I8" s="29" t="s">
        <v>17</v>
      </c>
      <c r="J8" s="15">
        <v>6661</v>
      </c>
      <c r="K8" s="15">
        <v>93410</v>
      </c>
      <c r="L8" s="16"/>
      <c r="M8" s="16"/>
      <c r="N8" s="15">
        <v>34</v>
      </c>
      <c r="O8" s="15">
        <v>394</v>
      </c>
      <c r="P8" s="15">
        <v>5282</v>
      </c>
      <c r="Q8" s="19">
        <v>286</v>
      </c>
      <c r="R8" s="19">
        <v>11064</v>
      </c>
      <c r="S8" s="15">
        <v>8083</v>
      </c>
      <c r="T8" s="15">
        <v>18309</v>
      </c>
      <c r="U8" s="15">
        <v>23184</v>
      </c>
      <c r="V8" s="15">
        <v>467524</v>
      </c>
      <c r="W8" s="15">
        <v>326865</v>
      </c>
    </row>
    <row r="9" spans="2:23" ht="15" customHeight="1">
      <c r="B9" s="69">
        <v>30</v>
      </c>
      <c r="C9" s="65">
        <v>-2018</v>
      </c>
      <c r="D9" s="20">
        <v>108315</v>
      </c>
      <c r="E9" s="15">
        <v>223925</v>
      </c>
      <c r="F9" s="15">
        <v>1771306</v>
      </c>
      <c r="G9" s="29" t="s">
        <v>17</v>
      </c>
      <c r="H9" s="29" t="s">
        <v>17</v>
      </c>
      <c r="I9" s="29" t="s">
        <v>17</v>
      </c>
      <c r="J9" s="15">
        <v>436517</v>
      </c>
      <c r="K9" s="15">
        <v>5559488</v>
      </c>
      <c r="L9" s="16"/>
      <c r="M9" s="16"/>
      <c r="N9" s="15">
        <v>1881</v>
      </c>
      <c r="O9" s="15">
        <v>15018</v>
      </c>
      <c r="P9" s="15">
        <v>185205</v>
      </c>
      <c r="Q9" s="19">
        <v>20732</v>
      </c>
      <c r="R9" s="19">
        <v>967627</v>
      </c>
      <c r="S9" s="15">
        <v>644987</v>
      </c>
      <c r="T9" s="29">
        <f>'123(1)'!N9+'123(1)'!Q9+'123(2)'!D9+'123(2)'!J9+'123(2)'!N9</f>
        <v>1185685</v>
      </c>
      <c r="U9" s="29">
        <f>'123(1)'!O9+'123(1)'!R9+'123(2)'!E9+'123(2)'!O9</f>
        <v>1519516</v>
      </c>
      <c r="V9" s="29">
        <f>'123(1)'!P9+'123(1)'!S9+'123(2)'!F9+'123(2)'!K9+'123(2)'!P9+S9</f>
        <v>30644197</v>
      </c>
      <c r="W9" s="29">
        <v>22436730</v>
      </c>
    </row>
    <row r="10" spans="2:23" ht="15" customHeight="1">
      <c r="B10" s="67"/>
      <c r="C10" s="63"/>
      <c r="D10" s="20">
        <v>753</v>
      </c>
      <c r="E10" s="15">
        <v>1591</v>
      </c>
      <c r="F10" s="15">
        <v>13396</v>
      </c>
      <c r="G10" s="29" t="s">
        <v>17</v>
      </c>
      <c r="H10" s="29" t="s">
        <v>17</v>
      </c>
      <c r="I10" s="29" t="s">
        <v>17</v>
      </c>
      <c r="J10" s="15">
        <v>2616</v>
      </c>
      <c r="K10" s="15">
        <v>34281</v>
      </c>
      <c r="L10" s="16"/>
      <c r="M10" s="16"/>
      <c r="N10" s="15">
        <v>34</v>
      </c>
      <c r="O10" s="15">
        <v>473</v>
      </c>
      <c r="P10" s="15">
        <v>6159</v>
      </c>
      <c r="Q10" s="19">
        <v>136</v>
      </c>
      <c r="R10" s="19">
        <v>5705</v>
      </c>
      <c r="S10" s="15">
        <v>3799</v>
      </c>
      <c r="T10" s="29">
        <f>'123(1)'!N10+'123(1)'!Q10+'123(2)'!D10+'123(2)'!J10+'123(2)'!N10</f>
        <v>7256</v>
      </c>
      <c r="U10" s="29">
        <f>'123(1)'!O10+'123(1)'!R10+'123(2)'!E10+'123(2)'!O10</f>
        <v>9899</v>
      </c>
      <c r="V10" s="29">
        <f>'123(1)'!P10+'123(1)'!S10+'123(2)'!F10+'123(2)'!K10+'123(2)'!P10+S10</f>
        <v>209439</v>
      </c>
      <c r="W10" s="29">
        <v>146357</v>
      </c>
    </row>
    <row r="11" spans="2:23" ht="15" customHeight="1">
      <c r="B11" s="66" t="s">
        <v>50</v>
      </c>
      <c r="C11" s="62">
        <v>-2019</v>
      </c>
      <c r="D11" s="20">
        <v>110818</v>
      </c>
      <c r="E11" s="15">
        <v>223322</v>
      </c>
      <c r="F11" s="15">
        <v>1802835</v>
      </c>
      <c r="G11" s="29" t="s">
        <v>17</v>
      </c>
      <c r="H11" s="29" t="s">
        <v>17</v>
      </c>
      <c r="I11" s="29" t="s">
        <v>17</v>
      </c>
      <c r="J11" s="15">
        <v>423531</v>
      </c>
      <c r="K11" s="15">
        <v>5500147</v>
      </c>
      <c r="L11" s="16"/>
      <c r="M11" s="16"/>
      <c r="N11" s="15">
        <v>1996</v>
      </c>
      <c r="O11" s="15">
        <v>15507</v>
      </c>
      <c r="P11" s="15">
        <v>200107</v>
      </c>
      <c r="Q11" s="19">
        <v>20298</v>
      </c>
      <c r="R11" s="19">
        <v>949405</v>
      </c>
      <c r="S11" s="15">
        <v>630779</v>
      </c>
      <c r="T11" s="29">
        <f>'123(1)'!N11+'123(1)'!Q11+'123(2)'!D11+'123(2)'!J11+'123(2)'!N11</f>
        <v>1152941</v>
      </c>
      <c r="U11" s="29">
        <f>'123(1)'!O11+'123(1)'!R11+'123(2)'!E11+'123(2)'!O11</f>
        <v>1468525</v>
      </c>
      <c r="V11" s="29">
        <f>'123(1)'!P11+'123(1)'!S11+'123(2)'!F11+'123(2)'!K11+'123(2)'!P11+S11</f>
        <v>30464909</v>
      </c>
      <c r="W11" s="29">
        <v>22346779</v>
      </c>
    </row>
    <row r="12" spans="2:23" ht="15" customHeight="1">
      <c r="B12" s="67"/>
      <c r="C12" s="63"/>
      <c r="D12" s="20">
        <v>126</v>
      </c>
      <c r="E12" s="15">
        <v>250</v>
      </c>
      <c r="F12" s="15">
        <v>1807</v>
      </c>
      <c r="G12" s="29" t="s">
        <v>17</v>
      </c>
      <c r="H12" s="29" t="s">
        <v>17</v>
      </c>
      <c r="I12" s="29" t="s">
        <v>17</v>
      </c>
      <c r="J12" s="15">
        <v>344</v>
      </c>
      <c r="K12" s="15">
        <v>3137</v>
      </c>
      <c r="L12" s="16"/>
      <c r="M12" s="16"/>
      <c r="N12" s="15">
        <v>2</v>
      </c>
      <c r="O12" s="15">
        <v>5</v>
      </c>
      <c r="P12" s="15">
        <v>88</v>
      </c>
      <c r="Q12" s="19">
        <v>7</v>
      </c>
      <c r="R12" s="19">
        <v>177</v>
      </c>
      <c r="S12" s="15">
        <v>123</v>
      </c>
      <c r="T12" s="29">
        <f>'123(1)'!N12+'123(1)'!Q12+'123(2)'!D12+'123(2)'!J12+'123(2)'!N12</f>
        <v>969</v>
      </c>
      <c r="U12" s="29">
        <f>'123(1)'!O12+'123(1)'!R12+'123(2)'!E12+'123(2)'!O12</f>
        <v>967</v>
      </c>
      <c r="V12" s="29">
        <f>'123(1)'!P12+'123(1)'!S12+'123(2)'!F12+'123(2)'!K12+'123(2)'!P12+S12</f>
        <v>19969</v>
      </c>
      <c r="W12" s="29">
        <v>13955</v>
      </c>
    </row>
    <row r="13" spans="2:23" ht="15" customHeight="1">
      <c r="B13" s="66" t="s">
        <v>56</v>
      </c>
      <c r="C13" s="62">
        <v>-2020</v>
      </c>
      <c r="D13" s="20">
        <v>98005</v>
      </c>
      <c r="E13" s="15">
        <v>197648</v>
      </c>
      <c r="F13" s="15">
        <v>1695266</v>
      </c>
      <c r="G13" s="29" t="s">
        <v>17</v>
      </c>
      <c r="H13" s="29" t="s">
        <v>17</v>
      </c>
      <c r="I13" s="29" t="s">
        <v>17</v>
      </c>
      <c r="J13" s="15">
        <v>392763</v>
      </c>
      <c r="K13" s="15">
        <v>5476739</v>
      </c>
      <c r="L13" s="16"/>
      <c r="M13" s="16"/>
      <c r="N13" s="15">
        <v>2614</v>
      </c>
      <c r="O13" s="15">
        <v>20926</v>
      </c>
      <c r="P13" s="15">
        <v>260141</v>
      </c>
      <c r="Q13" s="19">
        <v>18671</v>
      </c>
      <c r="R13" s="19">
        <v>910101</v>
      </c>
      <c r="S13" s="15">
        <v>604850</v>
      </c>
      <c r="T13" s="29">
        <f>SUM('123(1)'!N13,'123(1)'!Q13,'123(2)'!D13,'123(2)'!J13,'123(2)'!N13)</f>
        <v>1050278</v>
      </c>
      <c r="U13" s="29">
        <f>SUM('123(1)'!O13,'123(1)'!R13,'123(2)'!E13,'123(2)'!O13)</f>
        <v>1322439</v>
      </c>
      <c r="V13" s="29">
        <f>SUM('123(1)'!P13,'123(1)'!S13,'123(2)'!F13,'123(2)'!K13,'123(2)'!P13,S13)</f>
        <v>29087177</v>
      </c>
      <c r="W13" s="29">
        <v>21376538</v>
      </c>
    </row>
    <row r="14" spans="2:23" ht="15" customHeight="1">
      <c r="B14" s="66"/>
      <c r="C14" s="62"/>
      <c r="D14" s="20">
        <v>5</v>
      </c>
      <c r="E14" s="15">
        <v>7</v>
      </c>
      <c r="F14" s="15">
        <v>50</v>
      </c>
      <c r="G14" s="29" t="s">
        <v>17</v>
      </c>
      <c r="H14" s="29" t="s">
        <v>17</v>
      </c>
      <c r="I14" s="29" t="s">
        <v>17</v>
      </c>
      <c r="J14" s="15">
        <v>7</v>
      </c>
      <c r="K14" s="15">
        <v>25</v>
      </c>
      <c r="L14" s="16"/>
      <c r="M14" s="16"/>
      <c r="N14" s="29" t="s">
        <v>17</v>
      </c>
      <c r="O14" s="29" t="s">
        <v>17</v>
      </c>
      <c r="P14" s="29" t="s">
        <v>17</v>
      </c>
      <c r="Q14" s="33" t="s">
        <v>53</v>
      </c>
      <c r="R14" s="33" t="s">
        <v>53</v>
      </c>
      <c r="S14" s="29" t="s">
        <v>54</v>
      </c>
      <c r="T14" s="34">
        <f>SUM('123(1)'!N14,'123(1)'!Q14,'123(2)'!D14,'123(2)'!J14,'123(2)'!N14)</f>
        <v>20</v>
      </c>
      <c r="U14" s="29">
        <f>SUM('123(1)'!O14,'123(1)'!R14,'123(2)'!E14,'123(2)'!O14)</f>
        <v>15</v>
      </c>
      <c r="V14" s="29">
        <f>SUM('123(1)'!P14,'123(1)'!S14,'123(2)'!F14,'123(2)'!K14,'123(2)'!P14,S14)</f>
        <v>114</v>
      </c>
      <c r="W14" s="29">
        <v>80</v>
      </c>
    </row>
    <row r="15" spans="2:23" ht="15" customHeight="1">
      <c r="B15" s="69" t="s">
        <v>59</v>
      </c>
      <c r="C15" s="65">
        <v>-2021</v>
      </c>
      <c r="D15" s="20">
        <v>101574</v>
      </c>
      <c r="E15" s="15">
        <v>196651</v>
      </c>
      <c r="F15" s="15">
        <v>1732192</v>
      </c>
      <c r="G15" s="29" t="s">
        <v>17</v>
      </c>
      <c r="H15" s="29" t="s">
        <v>17</v>
      </c>
      <c r="I15" s="29" t="s">
        <v>17</v>
      </c>
      <c r="J15" s="15">
        <v>401227</v>
      </c>
      <c r="K15" s="15">
        <v>5404577</v>
      </c>
      <c r="L15" s="16"/>
      <c r="M15" s="16"/>
      <c r="N15" s="15">
        <v>2887</v>
      </c>
      <c r="O15" s="15">
        <v>23094</v>
      </c>
      <c r="P15" s="15">
        <v>289937</v>
      </c>
      <c r="Q15" s="19">
        <v>18449</v>
      </c>
      <c r="R15" s="19">
        <v>887092</v>
      </c>
      <c r="S15" s="15">
        <v>587523</v>
      </c>
      <c r="T15" s="29">
        <f>SUM('123(1)'!N15,'123(1)'!Q15,'123(2)'!D15,'123(2)'!J15,'123(2)'!N15)</f>
        <v>1069549</v>
      </c>
      <c r="U15" s="29">
        <f>SUM('123(1)'!O15,'123(1)'!R15,'123(2)'!E15,'123(2)'!O15)</f>
        <v>1327736</v>
      </c>
      <c r="V15" s="29">
        <f>SUM('123(1)'!P15,'123(1)'!S15,'123(2)'!F15,'123(2)'!K15,'123(2)'!P15,S15)</f>
        <v>29762528</v>
      </c>
      <c r="W15" s="29">
        <v>21904737</v>
      </c>
    </row>
    <row r="16" spans="2:23" ht="15" customHeight="1">
      <c r="B16" s="67"/>
      <c r="C16" s="63"/>
      <c r="D16" s="60">
        <v>-2</v>
      </c>
      <c r="E16" s="52">
        <v>-2</v>
      </c>
      <c r="F16" s="52">
        <v>-15</v>
      </c>
      <c r="G16" s="54" t="s">
        <v>17</v>
      </c>
      <c r="H16" s="54" t="s">
        <v>17</v>
      </c>
      <c r="I16" s="54" t="s">
        <v>17</v>
      </c>
      <c r="J16" s="52">
        <v>10</v>
      </c>
      <c r="K16" s="52">
        <v>28</v>
      </c>
      <c r="L16" s="16"/>
      <c r="M16" s="16"/>
      <c r="N16" s="29" t="s">
        <v>17</v>
      </c>
      <c r="O16" s="29" t="s">
        <v>17</v>
      </c>
      <c r="P16" s="29" t="s">
        <v>17</v>
      </c>
      <c r="Q16" s="33" t="s">
        <v>52</v>
      </c>
      <c r="R16" s="33" t="s">
        <v>52</v>
      </c>
      <c r="S16" s="29" t="s">
        <v>17</v>
      </c>
      <c r="T16" s="34">
        <f>SUM('123(1)'!N16,'123(1)'!Q16,'123(2)'!D16,'123(2)'!J16,'123(2)'!N16)</f>
        <v>17</v>
      </c>
      <c r="U16" s="29">
        <f>SUM('123(1)'!O16,'123(1)'!R16,'123(2)'!E16,'123(2)'!O16)</f>
        <v>12</v>
      </c>
      <c r="V16" s="29">
        <f>SUM('123(1)'!P16,'123(1)'!S16,'123(2)'!F16,'123(2)'!K16,'123(2)'!P16,S16)</f>
        <v>78</v>
      </c>
      <c r="W16" s="29">
        <v>55</v>
      </c>
    </row>
    <row r="17" spans="2:23" s="7" customFormat="1" ht="15" customHeight="1">
      <c r="B17" s="102" t="s">
        <v>63</v>
      </c>
      <c r="C17" s="103">
        <v>-2022</v>
      </c>
      <c r="D17" s="41">
        <v>101829</v>
      </c>
      <c r="E17" s="42">
        <v>190732</v>
      </c>
      <c r="F17" s="42">
        <v>1731910</v>
      </c>
      <c r="G17" s="27" t="s">
        <v>17</v>
      </c>
      <c r="H17" s="27" t="s">
        <v>17</v>
      </c>
      <c r="I17" s="27" t="s">
        <v>17</v>
      </c>
      <c r="J17" s="42">
        <v>397092</v>
      </c>
      <c r="K17" s="42">
        <v>5380207</v>
      </c>
      <c r="L17" s="32"/>
      <c r="M17" s="32"/>
      <c r="N17" s="42">
        <v>3045</v>
      </c>
      <c r="O17" s="42">
        <v>24996</v>
      </c>
      <c r="P17" s="42">
        <v>318951</v>
      </c>
      <c r="Q17" s="46">
        <v>17421</v>
      </c>
      <c r="R17" s="46">
        <v>834644</v>
      </c>
      <c r="S17" s="42">
        <v>552464</v>
      </c>
      <c r="T17" s="27">
        <f>SUM('123(1)'!N17,'123(1)'!Q17,'123(2)'!D17,'123(2)'!J17,'123(2)'!N17)</f>
        <v>1054950</v>
      </c>
      <c r="U17" s="27">
        <f>SUM('123(1)'!O17,'123(1)'!R17,'123(2)'!E17,'123(2)'!O17)</f>
        <v>1286909</v>
      </c>
      <c r="V17" s="27">
        <f>SUM('123(1)'!P17,'123(1)'!S17,'123(2)'!F17,'123(2)'!K17,'123(2)'!P17,S17)</f>
        <v>29293768</v>
      </c>
      <c r="W17" s="27">
        <v>21583451</v>
      </c>
    </row>
    <row r="18" spans="2:23" s="7" customFormat="1" ht="15" customHeight="1">
      <c r="B18" s="79"/>
      <c r="C18" s="81"/>
      <c r="D18" s="51">
        <v>-2</v>
      </c>
      <c r="E18" s="49">
        <v>-2</v>
      </c>
      <c r="F18" s="49">
        <v>-19</v>
      </c>
      <c r="G18" s="28" t="s">
        <v>17</v>
      </c>
      <c r="H18" s="28" t="s">
        <v>17</v>
      </c>
      <c r="I18" s="28" t="s">
        <v>17</v>
      </c>
      <c r="J18" s="49">
        <v>2</v>
      </c>
      <c r="K18" s="49">
        <v>-3</v>
      </c>
      <c r="L18" s="32"/>
      <c r="M18" s="32"/>
      <c r="N18" s="28" t="s">
        <v>17</v>
      </c>
      <c r="O18" s="28" t="s">
        <v>17</v>
      </c>
      <c r="P18" s="28" t="s">
        <v>17</v>
      </c>
      <c r="Q18" s="47" t="s">
        <v>52</v>
      </c>
      <c r="R18" s="47" t="s">
        <v>52</v>
      </c>
      <c r="S18" s="28" t="s">
        <v>17</v>
      </c>
      <c r="T18" s="25">
        <f>SUM('123(1)'!N18,'123(1)'!Q18,'123(2)'!D18,'123(2)'!J18,'123(2)'!N18)</f>
        <v>3</v>
      </c>
      <c r="U18" s="28">
        <f>SUM('123(1)'!O18,'123(1)'!R18,'123(2)'!E18,'123(2)'!O18)</f>
        <v>-1</v>
      </c>
      <c r="V18" s="28">
        <f>SUM('123(1)'!P18,'123(1)'!S18,'123(2)'!F18,'123(2)'!K18,'123(2)'!P18,S18)</f>
        <v>-20</v>
      </c>
      <c r="W18" s="28">
        <v>-13</v>
      </c>
    </row>
    <row r="19" ht="13.5" customHeight="1"/>
  </sheetData>
  <sheetProtection/>
  <mergeCells count="23">
    <mergeCell ref="B13:B14"/>
    <mergeCell ref="C13:C14"/>
    <mergeCell ref="B7:B8"/>
    <mergeCell ref="J5:K5"/>
    <mergeCell ref="N4:P5"/>
    <mergeCell ref="Q4:S5"/>
    <mergeCell ref="B17:B18"/>
    <mergeCell ref="C17:C18"/>
    <mergeCell ref="B15:B16"/>
    <mergeCell ref="C15:C16"/>
    <mergeCell ref="B3:C6"/>
    <mergeCell ref="B11:B12"/>
    <mergeCell ref="C11:C12"/>
    <mergeCell ref="C7:C8"/>
    <mergeCell ref="B9:B10"/>
    <mergeCell ref="C9:C10"/>
    <mergeCell ref="T4:W5"/>
    <mergeCell ref="D3:K3"/>
    <mergeCell ref="N3:S3"/>
    <mergeCell ref="T3:W3"/>
    <mergeCell ref="D4:K4"/>
    <mergeCell ref="D5:F5"/>
    <mergeCell ref="G5:I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view="pageBreakPreview" zoomScaleSheetLayoutView="100" zoomScalePageLayoutView="0" workbookViewId="0" topLeftCell="A1">
      <pane xSplit="3" ySplit="6" topLeftCell="D7" activePane="bottomRight" state="frozen"/>
      <selection pane="topLeft" activeCell="K17" sqref="D17:K18"/>
      <selection pane="topRight" activeCell="K17" sqref="D17:K18"/>
      <selection pane="bottomLeft" activeCell="K17" sqref="D17:K18"/>
      <selection pane="bottomRight" activeCell="F16" sqref="F16"/>
    </sheetView>
  </sheetViews>
  <sheetFormatPr defaultColWidth="9.140625" defaultRowHeight="15"/>
  <cols>
    <col min="1" max="1" width="1.57421875" style="9" customWidth="1"/>
    <col min="2" max="2" width="9.57421875" style="9" customWidth="1"/>
    <col min="3" max="3" width="8.57421875" style="9" customWidth="1"/>
    <col min="4" max="9" width="13.140625" style="9" customWidth="1"/>
    <col min="10" max="11" width="1.57421875" style="9" customWidth="1"/>
    <col min="12" max="14" width="15.00390625" style="9" customWidth="1"/>
    <col min="15" max="15" width="10.57421875" style="9" customWidth="1"/>
    <col min="16" max="16" width="15.00390625" style="9" customWidth="1"/>
    <col min="17" max="17" width="10.57421875" style="9" customWidth="1"/>
    <col min="18" max="18" width="15.00390625" style="9" customWidth="1"/>
    <col min="19" max="19" width="9.00390625" style="9" customWidth="1"/>
    <col min="20" max="16384" width="9.00390625" style="9" customWidth="1"/>
  </cols>
  <sheetData>
    <row r="3" spans="2:18" ht="21.75" customHeight="1">
      <c r="B3" s="10"/>
      <c r="C3" s="11"/>
      <c r="D3" s="11"/>
      <c r="E3" s="11"/>
      <c r="F3" s="11"/>
      <c r="G3" s="11"/>
      <c r="H3" s="11"/>
      <c r="I3" s="11"/>
      <c r="L3" s="11"/>
      <c r="M3" s="11"/>
      <c r="N3" s="11"/>
      <c r="O3" s="11"/>
      <c r="P3" s="11"/>
      <c r="Q3" s="11"/>
      <c r="R3" s="11"/>
    </row>
    <row r="4" spans="2:18" s="18" customFormat="1" ht="15" customHeight="1">
      <c r="B4" s="86" t="s">
        <v>7</v>
      </c>
      <c r="C4" s="120"/>
      <c r="D4" s="107" t="s">
        <v>18</v>
      </c>
      <c r="E4" s="108"/>
      <c r="F4" s="108"/>
      <c r="G4" s="108"/>
      <c r="H4" s="108"/>
      <c r="I4" s="109"/>
      <c r="J4" s="5"/>
      <c r="L4" s="110" t="s">
        <v>43</v>
      </c>
      <c r="M4" s="110"/>
      <c r="N4" s="111"/>
      <c r="O4" s="115" t="s">
        <v>21</v>
      </c>
      <c r="P4" s="116"/>
      <c r="Q4" s="105" t="s">
        <v>22</v>
      </c>
      <c r="R4" s="105"/>
    </row>
    <row r="5" spans="2:18" s="18" customFormat="1" ht="15" customHeight="1">
      <c r="B5" s="86"/>
      <c r="C5" s="120"/>
      <c r="D5" s="112" t="s">
        <v>25</v>
      </c>
      <c r="E5" s="113"/>
      <c r="F5" s="114" t="s">
        <v>2</v>
      </c>
      <c r="G5" s="113"/>
      <c r="H5" s="112" t="s">
        <v>38</v>
      </c>
      <c r="I5" s="113"/>
      <c r="L5" s="106" t="s">
        <v>49</v>
      </c>
      <c r="M5" s="106"/>
      <c r="N5" s="119"/>
      <c r="O5" s="117"/>
      <c r="P5" s="118"/>
      <c r="Q5" s="106"/>
      <c r="R5" s="106"/>
    </row>
    <row r="6" spans="2:18" s="18" customFormat="1" ht="15" customHeight="1">
      <c r="B6" s="106"/>
      <c r="C6" s="119"/>
      <c r="D6" s="12" t="s">
        <v>13</v>
      </c>
      <c r="E6" s="12" t="s">
        <v>16</v>
      </c>
      <c r="F6" s="12" t="s">
        <v>13</v>
      </c>
      <c r="G6" s="12" t="s">
        <v>23</v>
      </c>
      <c r="H6" s="12" t="s">
        <v>13</v>
      </c>
      <c r="I6" s="12" t="s">
        <v>16</v>
      </c>
      <c r="L6" s="24" t="s">
        <v>13</v>
      </c>
      <c r="M6" s="12" t="s">
        <v>16</v>
      </c>
      <c r="N6" s="12" t="s">
        <v>23</v>
      </c>
      <c r="O6" s="12" t="s">
        <v>13</v>
      </c>
      <c r="P6" s="12" t="s">
        <v>24</v>
      </c>
      <c r="Q6" s="12" t="s">
        <v>26</v>
      </c>
      <c r="R6" s="23" t="s">
        <v>24</v>
      </c>
    </row>
    <row r="7" spans="2:18" s="17" customFormat="1" ht="15" customHeight="1">
      <c r="B7" s="69" t="s">
        <v>57</v>
      </c>
      <c r="C7" s="65">
        <v>-2017</v>
      </c>
      <c r="D7" s="20">
        <v>28282</v>
      </c>
      <c r="E7" s="15">
        <v>240531</v>
      </c>
      <c r="F7" s="21">
        <v>262</v>
      </c>
      <c r="G7" s="15">
        <v>862</v>
      </c>
      <c r="H7" s="29" t="s">
        <v>17</v>
      </c>
      <c r="I7" s="29" t="s">
        <v>17</v>
      </c>
      <c r="J7" s="16"/>
      <c r="K7" s="16"/>
      <c r="L7" s="29">
        <f aca="true" t="shared" si="0" ref="L7:L14">D7</f>
        <v>28282</v>
      </c>
      <c r="M7" s="29">
        <f aca="true" t="shared" si="1" ref="M7:M14">E7</f>
        <v>240531</v>
      </c>
      <c r="N7" s="29">
        <v>177385</v>
      </c>
      <c r="O7" s="29">
        <v>195</v>
      </c>
      <c r="P7" s="29">
        <v>81422</v>
      </c>
      <c r="Q7" s="29">
        <v>423</v>
      </c>
      <c r="R7" s="29">
        <v>12690</v>
      </c>
    </row>
    <row r="8" spans="2:18" s="17" customFormat="1" ht="15" customHeight="1">
      <c r="B8" s="67"/>
      <c r="C8" s="63"/>
      <c r="D8" s="20">
        <v>440</v>
      </c>
      <c r="E8" s="15">
        <v>3395</v>
      </c>
      <c r="F8" s="21">
        <v>8</v>
      </c>
      <c r="G8" s="15">
        <v>58</v>
      </c>
      <c r="H8" s="29" t="s">
        <v>17</v>
      </c>
      <c r="I8" s="29" t="s">
        <v>17</v>
      </c>
      <c r="J8" s="16"/>
      <c r="K8" s="16"/>
      <c r="L8" s="29">
        <f t="shared" si="0"/>
        <v>440</v>
      </c>
      <c r="M8" s="29">
        <f t="shared" si="1"/>
        <v>3395</v>
      </c>
      <c r="N8" s="29">
        <v>2434</v>
      </c>
      <c r="O8" s="29" t="s">
        <v>17</v>
      </c>
      <c r="P8" s="29" t="s">
        <v>17</v>
      </c>
      <c r="Q8" s="29" t="s">
        <v>17</v>
      </c>
      <c r="R8" s="29" t="s">
        <v>17</v>
      </c>
    </row>
    <row r="9" spans="2:18" s="17" customFormat="1" ht="15" customHeight="1">
      <c r="B9" s="69">
        <v>30</v>
      </c>
      <c r="C9" s="65">
        <v>-2018</v>
      </c>
      <c r="D9" s="20">
        <v>26155</v>
      </c>
      <c r="E9" s="15">
        <v>223143</v>
      </c>
      <c r="F9" s="21">
        <v>307</v>
      </c>
      <c r="G9" s="15">
        <v>1674</v>
      </c>
      <c r="H9" s="29" t="s">
        <v>17</v>
      </c>
      <c r="I9" s="29" t="s">
        <v>17</v>
      </c>
      <c r="J9" s="16"/>
      <c r="K9" s="16"/>
      <c r="L9" s="29">
        <f t="shared" si="0"/>
        <v>26155</v>
      </c>
      <c r="M9" s="29">
        <f t="shared" si="1"/>
        <v>223143</v>
      </c>
      <c r="N9" s="29">
        <v>164157</v>
      </c>
      <c r="O9" s="29">
        <v>183</v>
      </c>
      <c r="P9" s="29">
        <v>76572</v>
      </c>
      <c r="Q9" s="29">
        <v>437</v>
      </c>
      <c r="R9" s="29">
        <v>13110</v>
      </c>
    </row>
    <row r="10" spans="2:18" s="17" customFormat="1" ht="15" customHeight="1">
      <c r="B10" s="67"/>
      <c r="C10" s="63"/>
      <c r="D10" s="20">
        <v>161</v>
      </c>
      <c r="E10" s="15">
        <v>1450</v>
      </c>
      <c r="F10" s="21">
        <v>4</v>
      </c>
      <c r="G10" s="15">
        <v>23</v>
      </c>
      <c r="H10" s="29" t="s">
        <v>17</v>
      </c>
      <c r="I10" s="29" t="s">
        <v>17</v>
      </c>
      <c r="J10" s="16"/>
      <c r="K10" s="16"/>
      <c r="L10" s="29">
        <f t="shared" si="0"/>
        <v>161</v>
      </c>
      <c r="M10" s="29">
        <f t="shared" si="1"/>
        <v>1450</v>
      </c>
      <c r="N10" s="29">
        <v>1015</v>
      </c>
      <c r="O10" s="29" t="s">
        <v>17</v>
      </c>
      <c r="P10" s="29" t="s">
        <v>17</v>
      </c>
      <c r="Q10" s="29" t="s">
        <v>17</v>
      </c>
      <c r="R10" s="29" t="s">
        <v>17</v>
      </c>
    </row>
    <row r="11" spans="2:18" s="17" customFormat="1" ht="15" customHeight="1">
      <c r="B11" s="66" t="s">
        <v>50</v>
      </c>
      <c r="C11" s="62">
        <v>-2019</v>
      </c>
      <c r="D11" s="20">
        <v>24496</v>
      </c>
      <c r="E11" s="15">
        <v>207251</v>
      </c>
      <c r="F11" s="21">
        <v>222</v>
      </c>
      <c r="G11" s="15">
        <v>1861</v>
      </c>
      <c r="H11" s="29" t="s">
        <v>17</v>
      </c>
      <c r="I11" s="29" t="s">
        <v>17</v>
      </c>
      <c r="J11" s="16"/>
      <c r="K11" s="16"/>
      <c r="L11" s="29">
        <f t="shared" si="0"/>
        <v>24496</v>
      </c>
      <c r="M11" s="29">
        <f t="shared" si="1"/>
        <v>207251</v>
      </c>
      <c r="N11" s="29">
        <v>152215</v>
      </c>
      <c r="O11" s="29">
        <v>155</v>
      </c>
      <c r="P11" s="29">
        <v>64828</v>
      </c>
      <c r="Q11" s="29">
        <v>432</v>
      </c>
      <c r="R11" s="29">
        <v>12960</v>
      </c>
    </row>
    <row r="12" spans="2:18" s="17" customFormat="1" ht="15" customHeight="1">
      <c r="B12" s="67"/>
      <c r="C12" s="63"/>
      <c r="D12" s="20">
        <v>16</v>
      </c>
      <c r="E12" s="15">
        <v>189</v>
      </c>
      <c r="F12" s="33" t="s">
        <v>52</v>
      </c>
      <c r="G12" s="29" t="s">
        <v>17</v>
      </c>
      <c r="H12" s="29" t="s">
        <v>17</v>
      </c>
      <c r="I12" s="29" t="s">
        <v>17</v>
      </c>
      <c r="J12" s="16"/>
      <c r="K12" s="16"/>
      <c r="L12" s="29">
        <f t="shared" si="0"/>
        <v>16</v>
      </c>
      <c r="M12" s="29">
        <f t="shared" si="1"/>
        <v>189</v>
      </c>
      <c r="N12" s="15">
        <v>132050</v>
      </c>
      <c r="O12" s="29" t="s">
        <v>17</v>
      </c>
      <c r="P12" s="29" t="s">
        <v>17</v>
      </c>
      <c r="Q12" s="29" t="s">
        <v>17</v>
      </c>
      <c r="R12" s="29" t="s">
        <v>17</v>
      </c>
    </row>
    <row r="13" spans="2:18" s="17" customFormat="1" ht="15" customHeight="1">
      <c r="B13" s="66" t="s">
        <v>56</v>
      </c>
      <c r="C13" s="62">
        <v>-2020</v>
      </c>
      <c r="D13" s="20">
        <v>22221</v>
      </c>
      <c r="E13" s="15">
        <v>192162</v>
      </c>
      <c r="F13" s="21">
        <v>237</v>
      </c>
      <c r="G13" s="15">
        <v>1664</v>
      </c>
      <c r="H13" s="29" t="s">
        <v>17</v>
      </c>
      <c r="I13" s="29" t="s">
        <v>17</v>
      </c>
      <c r="J13" s="16"/>
      <c r="K13" s="16"/>
      <c r="L13" s="29">
        <f t="shared" si="0"/>
        <v>22221</v>
      </c>
      <c r="M13" s="29">
        <f t="shared" si="1"/>
        <v>192162</v>
      </c>
      <c r="N13" s="29">
        <v>141412</v>
      </c>
      <c r="O13" s="29">
        <v>178</v>
      </c>
      <c r="P13" s="29">
        <v>74552</v>
      </c>
      <c r="Q13" s="29">
        <v>444</v>
      </c>
      <c r="R13" s="29">
        <v>13320</v>
      </c>
    </row>
    <row r="14" spans="2:18" s="17" customFormat="1" ht="15" customHeight="1">
      <c r="B14" s="67"/>
      <c r="C14" s="63"/>
      <c r="D14" s="40" t="s">
        <v>17</v>
      </c>
      <c r="E14" s="29" t="s">
        <v>17</v>
      </c>
      <c r="F14" s="22" t="s">
        <v>52</v>
      </c>
      <c r="G14" s="29" t="s">
        <v>17</v>
      </c>
      <c r="H14" s="29" t="s">
        <v>17</v>
      </c>
      <c r="I14" s="29" t="s">
        <v>17</v>
      </c>
      <c r="J14" s="16"/>
      <c r="K14" s="16"/>
      <c r="L14" s="29" t="str">
        <f t="shared" si="0"/>
        <v>-</v>
      </c>
      <c r="M14" s="29" t="str">
        <f t="shared" si="1"/>
        <v>-</v>
      </c>
      <c r="N14" s="29" t="s">
        <v>17</v>
      </c>
      <c r="O14" s="29" t="s">
        <v>17</v>
      </c>
      <c r="P14" s="29" t="s">
        <v>17</v>
      </c>
      <c r="Q14" s="29" t="s">
        <v>17</v>
      </c>
      <c r="R14" s="29" t="s">
        <v>17</v>
      </c>
    </row>
    <row r="15" spans="2:18" s="17" customFormat="1" ht="15" customHeight="1">
      <c r="B15" s="66" t="s">
        <v>60</v>
      </c>
      <c r="C15" s="62">
        <v>-2021</v>
      </c>
      <c r="D15" s="20">
        <v>21204</v>
      </c>
      <c r="E15" s="15">
        <v>185072</v>
      </c>
      <c r="F15" s="21">
        <v>196</v>
      </c>
      <c r="G15" s="15">
        <v>1376</v>
      </c>
      <c r="H15" s="29" t="s">
        <v>17</v>
      </c>
      <c r="I15" s="29" t="s">
        <v>17</v>
      </c>
      <c r="J15" s="16"/>
      <c r="K15" s="16"/>
      <c r="L15" s="29">
        <f aca="true" t="shared" si="2" ref="L15:M18">D15</f>
        <v>21204</v>
      </c>
      <c r="M15" s="29">
        <f t="shared" si="2"/>
        <v>185072</v>
      </c>
      <c r="N15" s="29">
        <v>136076</v>
      </c>
      <c r="O15" s="29">
        <v>133</v>
      </c>
      <c r="P15" s="29">
        <v>55656</v>
      </c>
      <c r="Q15" s="29">
        <v>448</v>
      </c>
      <c r="R15" s="29">
        <v>13440</v>
      </c>
    </row>
    <row r="16" spans="2:18" s="17" customFormat="1" ht="15" customHeight="1">
      <c r="B16" s="67"/>
      <c r="C16" s="63"/>
      <c r="D16" s="30" t="s">
        <v>17</v>
      </c>
      <c r="E16" s="29" t="s">
        <v>17</v>
      </c>
      <c r="F16" s="61" t="s">
        <v>52</v>
      </c>
      <c r="G16" s="29" t="s">
        <v>17</v>
      </c>
      <c r="H16" s="29" t="s">
        <v>17</v>
      </c>
      <c r="I16" s="29" t="s">
        <v>17</v>
      </c>
      <c r="J16" s="16"/>
      <c r="K16" s="16"/>
      <c r="L16" s="29" t="str">
        <f t="shared" si="2"/>
        <v>-</v>
      </c>
      <c r="M16" s="29" t="str">
        <f t="shared" si="2"/>
        <v>-</v>
      </c>
      <c r="N16" s="29" t="s">
        <v>17</v>
      </c>
      <c r="O16" s="29" t="s">
        <v>17</v>
      </c>
      <c r="P16" s="29" t="s">
        <v>17</v>
      </c>
      <c r="Q16" s="29" t="s">
        <v>17</v>
      </c>
      <c r="R16" s="29" t="s">
        <v>17</v>
      </c>
    </row>
    <row r="17" spans="2:18" s="1" customFormat="1" ht="15" customHeight="1">
      <c r="B17" s="66" t="s">
        <v>61</v>
      </c>
      <c r="C17" s="80">
        <v>-2022</v>
      </c>
      <c r="D17" s="41">
        <v>20315</v>
      </c>
      <c r="E17" s="42">
        <v>172534</v>
      </c>
      <c r="F17" s="43">
        <v>274</v>
      </c>
      <c r="G17" s="42">
        <v>1927</v>
      </c>
      <c r="H17" s="27" t="s">
        <v>17</v>
      </c>
      <c r="I17" s="27" t="s">
        <v>17</v>
      </c>
      <c r="J17" s="32"/>
      <c r="K17" s="32"/>
      <c r="L17" s="27">
        <f t="shared" si="2"/>
        <v>20315</v>
      </c>
      <c r="M17" s="27">
        <f t="shared" si="2"/>
        <v>172534</v>
      </c>
      <c r="N17" s="27">
        <v>127663</v>
      </c>
      <c r="O17" s="27">
        <v>113</v>
      </c>
      <c r="P17" s="27">
        <v>47328</v>
      </c>
      <c r="Q17" s="27">
        <v>440</v>
      </c>
      <c r="R17" s="27">
        <v>13200</v>
      </c>
    </row>
    <row r="18" spans="2:18" s="1" customFormat="1" ht="15" customHeight="1">
      <c r="B18" s="67"/>
      <c r="C18" s="81"/>
      <c r="D18" s="44" t="s">
        <v>17</v>
      </c>
      <c r="E18" s="26" t="s">
        <v>17</v>
      </c>
      <c r="F18" s="45" t="s">
        <v>52</v>
      </c>
      <c r="G18" s="26" t="s">
        <v>17</v>
      </c>
      <c r="H18" s="26" t="s">
        <v>17</v>
      </c>
      <c r="I18" s="26" t="s">
        <v>17</v>
      </c>
      <c r="J18" s="32"/>
      <c r="K18" s="32"/>
      <c r="L18" s="26" t="str">
        <f t="shared" si="2"/>
        <v>-</v>
      </c>
      <c r="M18" s="26" t="str">
        <f t="shared" si="2"/>
        <v>-</v>
      </c>
      <c r="N18" s="26" t="s">
        <v>17</v>
      </c>
      <c r="O18" s="26" t="s">
        <v>17</v>
      </c>
      <c r="P18" s="26" t="s">
        <v>17</v>
      </c>
      <c r="Q18" s="26" t="s">
        <v>17</v>
      </c>
      <c r="R18" s="26" t="s">
        <v>17</v>
      </c>
    </row>
    <row r="19" spans="2:18" s="18" customFormat="1" ht="15" customHeight="1">
      <c r="B19" s="18" t="s">
        <v>27</v>
      </c>
      <c r="F19" s="13"/>
      <c r="R19" s="14" t="s">
        <v>41</v>
      </c>
    </row>
    <row r="20" spans="2:3" ht="15" customHeight="1">
      <c r="B20" s="18" t="s">
        <v>30</v>
      </c>
      <c r="C20" s="18"/>
    </row>
    <row r="21" spans="2:4" ht="15" customHeight="1">
      <c r="B21" s="18" t="s">
        <v>36</v>
      </c>
      <c r="C21" s="18"/>
      <c r="D21" s="18"/>
    </row>
    <row r="22" spans="2:4" ht="13.5">
      <c r="B22" s="18" t="s">
        <v>64</v>
      </c>
      <c r="C22" s="18"/>
      <c r="D22" s="18"/>
    </row>
    <row r="23" ht="13.5">
      <c r="D23" s="18"/>
    </row>
    <row r="24" spans="4:5" ht="13.5">
      <c r="D24" s="18"/>
      <c r="E24" s="18"/>
    </row>
  </sheetData>
  <sheetProtection/>
  <mergeCells count="21">
    <mergeCell ref="B15:B16"/>
    <mergeCell ref="C15:C16"/>
    <mergeCell ref="B11:B12"/>
    <mergeCell ref="C11:C12"/>
    <mergeCell ref="B13:B14"/>
    <mergeCell ref="B17:B18"/>
    <mergeCell ref="C17:C18"/>
    <mergeCell ref="C9:C10"/>
    <mergeCell ref="C13:C14"/>
    <mergeCell ref="B4:C6"/>
    <mergeCell ref="B9:B10"/>
    <mergeCell ref="B7:B8"/>
    <mergeCell ref="C7:C8"/>
    <mergeCell ref="Q4:R5"/>
    <mergeCell ref="D4:I4"/>
    <mergeCell ref="L4:N4"/>
    <mergeCell ref="D5:E5"/>
    <mergeCell ref="F5:G5"/>
    <mergeCell ref="O4:P5"/>
    <mergeCell ref="L5:N5"/>
    <mergeCell ref="H5:I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2024-01-29T05:46:34Z</dcterms:modified>
  <cp:category/>
  <cp:version/>
  <cp:contentType/>
  <cp:contentStatus/>
</cp:coreProperties>
</file>