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20520" windowHeight="4560" activeTab="0"/>
  </bookViews>
  <sheets>
    <sheet name="134" sheetId="1" r:id="rId1"/>
  </sheets>
  <definedNames>
    <definedName name="_xlnm.Print_Area" localSheetId="0">'134'!$B$1:$S$23</definedName>
  </definedNames>
  <calcPr fullCalcOnLoad="1"/>
</workbook>
</file>

<file path=xl/sharedStrings.xml><?xml version="1.0" encoding="utf-8"?>
<sst xmlns="http://schemas.openxmlformats.org/spreadsheetml/2006/main" count="71" uniqueCount="46">
  <si>
    <t>道南</t>
  </si>
  <si>
    <t>総　　　   　数</t>
  </si>
  <si>
    <t>道央</t>
  </si>
  <si>
    <t>構成比</t>
  </si>
  <si>
    <t>道北</t>
  </si>
  <si>
    <t>実　数</t>
  </si>
  <si>
    <t>十勝</t>
  </si>
  <si>
    <t>地　　　　　域</t>
  </si>
  <si>
    <t>単位　千人・％　</t>
  </si>
  <si>
    <t>オホーツク</t>
  </si>
  <si>
    <t>　</t>
  </si>
  <si>
    <t>全道</t>
  </si>
  <si>
    <t>春  季  （4,5月）</t>
  </si>
  <si>
    <t>夏  季  （6,7,8,9月）</t>
  </si>
  <si>
    <t>秋  季　（10,11月）</t>
  </si>
  <si>
    <t>冬  季　（12,1,2,3月）</t>
  </si>
  <si>
    <t>釧路，根室</t>
  </si>
  <si>
    <t>対前年度比</t>
  </si>
  <si>
    <r>
      <rPr>
        <sz val="9"/>
        <color indexed="9"/>
        <rFont val="ＭＳ Ｐ明朝"/>
        <family val="1"/>
      </rPr>
      <t>□□</t>
    </r>
    <r>
      <rPr>
        <sz val="9"/>
        <rFont val="ＭＳ Ｐ明朝"/>
        <family val="1"/>
      </rPr>
      <t>　観光スポーツ交流部</t>
    </r>
  </si>
  <si>
    <t>資料　北海道経済部</t>
  </si>
  <si>
    <t>旭川市（道北の内数）</t>
  </si>
  <si>
    <t xml:space="preserve"> 　観 光 入 込 客 数</t>
  </si>
  <si>
    <t xml:space="preserve">134　四 季 別 ・ 地 域 別　 </t>
  </si>
  <si>
    <t>令和2年度</t>
  </si>
  <si>
    <t>地　　　　　域</t>
  </si>
  <si>
    <t>総　　　   　数</t>
  </si>
  <si>
    <t>春  季  （4,5月）</t>
  </si>
  <si>
    <t>夏  季  （6,7,8,9月）</t>
  </si>
  <si>
    <t>秋  季　（10,11月）</t>
  </si>
  <si>
    <t>冬  季　（12,1,2,3月）</t>
  </si>
  <si>
    <t>実　数</t>
  </si>
  <si>
    <t>対前年度比</t>
  </si>
  <si>
    <t>構成比</t>
  </si>
  <si>
    <t>全道</t>
  </si>
  <si>
    <t>道南</t>
  </si>
  <si>
    <t>道央</t>
  </si>
  <si>
    <t>道北</t>
  </si>
  <si>
    <t>十勝</t>
  </si>
  <si>
    <t>釧路，根室</t>
  </si>
  <si>
    <t>旭川市（道北の内数）</t>
  </si>
  <si>
    <t>注1　構成比の上段は全道比，下段（　）内は年間比。</t>
  </si>
  <si>
    <t>資料　北海道経済部</t>
  </si>
  <si>
    <r>
      <rPr>
        <sz val="9"/>
        <color indexed="9"/>
        <rFont val="ＭＳ Ｐ明朝"/>
        <family val="1"/>
      </rPr>
      <t>□</t>
    </r>
    <r>
      <rPr>
        <sz val="9"/>
        <rFont val="ＭＳ Ｐ明朝"/>
        <family val="1"/>
      </rPr>
      <t>2　出典元の数値が遡って更新されることがあるため，過去に発行した本市統計書の掲載数値と一致しないことがある。</t>
    </r>
  </si>
  <si>
    <r>
      <rPr>
        <sz val="9"/>
        <color indexed="9"/>
        <rFont val="ＭＳ Ｐ明朝"/>
        <family val="1"/>
      </rPr>
      <t>□□</t>
    </r>
    <r>
      <rPr>
        <sz val="9"/>
        <rFont val="ＭＳ Ｐ明朝"/>
        <family val="1"/>
      </rPr>
      <t>　観光スポーツ交流部</t>
    </r>
  </si>
  <si>
    <t>↓作業用（前年数値）</t>
  </si>
  <si>
    <t>注　構成比の上段は全道比，下段（　）内は年間比。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</si>
</sst>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_);\(#,##0.0\)"/>
    <numFmt numFmtId="177" formatCode="#,##0.0_ "/>
    <numFmt numFmtId="178" formatCode="#,##0.0_);\(#,##0.0\)"/>
    <numFmt numFmtId="179" formatCode="\(#,##0.0\)_);\(#,##0.0\)"/>
    <numFmt numFmtId="180" formatCode="_ * #,##0.0_ ;_ * \-#,##0.0_ ;_ * &quot;-&quot;?_ ;_ @_ 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9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/>
      <top style="thin"/>
      <bottom/>
    </border>
    <border>
      <left style="thin">
        <color indexed="9"/>
      </left>
      <right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/>
    </border>
    <border>
      <left style="thin"/>
      <right style="thin">
        <color indexed="9"/>
      </right>
      <top/>
      <bottom style="thin">
        <color indexed="9"/>
      </bottom>
    </border>
    <border>
      <left style="thin"/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indent="2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9" fontId="6" fillId="0" borderId="14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 wrapText="1" indent="2"/>
    </xf>
    <xf numFmtId="0" fontId="5" fillId="0" borderId="15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0" xfId="60">
      <alignment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Alignment="1">
      <alignment horizontal="right" vertical="center"/>
      <protection/>
    </xf>
    <xf numFmtId="0" fontId="5" fillId="0" borderId="15" xfId="60" applyFont="1" applyBorder="1" applyAlignment="1">
      <alignment horizontal="left" vertical="center" wrapText="1" indent="2"/>
      <protection/>
    </xf>
    <xf numFmtId="0" fontId="5" fillId="0" borderId="0" xfId="60" applyFont="1" applyBorder="1" applyAlignment="1">
      <alignment horizontal="left" vertical="center" wrapText="1" indent="2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center" vertical="center"/>
      <protection/>
    </xf>
    <xf numFmtId="176" fontId="6" fillId="0" borderId="20" xfId="60" applyNumberFormat="1" applyFont="1" applyBorder="1" applyAlignment="1">
      <alignment vertical="center"/>
      <protection/>
    </xf>
    <xf numFmtId="176" fontId="6" fillId="0" borderId="0" xfId="60" applyNumberFormat="1" applyFont="1" applyBorder="1" applyAlignment="1">
      <alignment vertical="center"/>
      <protection/>
    </xf>
    <xf numFmtId="176" fontId="6" fillId="0" borderId="21" xfId="60" applyNumberFormat="1" applyFont="1" applyBorder="1" applyAlignment="1">
      <alignment vertical="center"/>
      <protection/>
    </xf>
    <xf numFmtId="179" fontId="6" fillId="0" borderId="22" xfId="60" applyNumberFormat="1" applyFont="1" applyBorder="1" applyAlignment="1">
      <alignment horizontal="right" vertical="center"/>
      <protection/>
    </xf>
    <xf numFmtId="179" fontId="6" fillId="0" borderId="23" xfId="60" applyNumberFormat="1" applyFont="1" applyBorder="1" applyAlignment="1">
      <alignment horizontal="right" vertical="center"/>
      <protection/>
    </xf>
    <xf numFmtId="179" fontId="6" fillId="0" borderId="0" xfId="60" applyNumberFormat="1" applyFont="1" applyBorder="1" applyAlignment="1">
      <alignment horizontal="right" vertical="center"/>
      <protection/>
    </xf>
    <xf numFmtId="176" fontId="5" fillId="0" borderId="22" xfId="60" applyNumberFormat="1" applyFont="1" applyBorder="1" applyAlignment="1">
      <alignment vertical="center"/>
      <protection/>
    </xf>
    <xf numFmtId="176" fontId="5" fillId="0" borderId="23" xfId="60" applyNumberFormat="1" applyFont="1" applyBorder="1" applyAlignment="1">
      <alignment vertical="center"/>
      <protection/>
    </xf>
    <xf numFmtId="176" fontId="5" fillId="0" borderId="0" xfId="60" applyNumberFormat="1" applyFont="1" applyBorder="1" applyAlignment="1">
      <alignment vertical="center"/>
      <protection/>
    </xf>
    <xf numFmtId="179" fontId="5" fillId="0" borderId="22" xfId="60" applyNumberFormat="1" applyFont="1" applyBorder="1" applyAlignment="1">
      <alignment horizontal="right" vertical="center"/>
      <protection/>
    </xf>
    <xf numFmtId="179" fontId="5" fillId="0" borderId="23" xfId="60" applyNumberFormat="1" applyFont="1" applyBorder="1" applyAlignment="1">
      <alignment horizontal="right" vertical="center"/>
      <protection/>
    </xf>
    <xf numFmtId="179" fontId="5" fillId="0" borderId="0" xfId="60" applyNumberFormat="1" applyFont="1" applyBorder="1" applyAlignment="1">
      <alignment horizontal="right" vertical="center"/>
      <protection/>
    </xf>
    <xf numFmtId="176" fontId="6" fillId="0" borderId="22" xfId="60" applyNumberFormat="1" applyFont="1" applyBorder="1" applyAlignment="1">
      <alignment vertical="center"/>
      <protection/>
    </xf>
    <xf numFmtId="176" fontId="6" fillId="0" borderId="23" xfId="60" applyNumberFormat="1" applyFont="1" applyBorder="1" applyAlignment="1">
      <alignment vertical="center"/>
      <protection/>
    </xf>
    <xf numFmtId="179" fontId="6" fillId="0" borderId="24" xfId="60" applyNumberFormat="1" applyFont="1" applyBorder="1" applyAlignment="1">
      <alignment horizontal="right" vertical="center"/>
      <protection/>
    </xf>
    <xf numFmtId="179" fontId="6" fillId="0" borderId="25" xfId="60" applyNumberFormat="1" applyFont="1" applyBorder="1" applyAlignment="1">
      <alignment horizontal="right" vertical="center"/>
      <protection/>
    </xf>
    <xf numFmtId="0" fontId="5" fillId="0" borderId="11" xfId="60" applyFont="1" applyBorder="1" applyAlignment="1">
      <alignment vertical="center"/>
      <protection/>
    </xf>
    <xf numFmtId="177" fontId="5" fillId="0" borderId="0" xfId="60" applyNumberFormat="1" applyFont="1" applyBorder="1" applyAlignment="1">
      <alignment horizontal="right" vertical="center"/>
      <protection/>
    </xf>
    <xf numFmtId="38" fontId="5" fillId="0" borderId="0" xfId="48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 wrapText="1"/>
    </xf>
    <xf numFmtId="178" fontId="6" fillId="0" borderId="22" xfId="60" applyNumberFormat="1" applyFont="1" applyBorder="1" applyAlignment="1">
      <alignment vertical="center" wrapText="1"/>
      <protection/>
    </xf>
    <xf numFmtId="178" fontId="6" fillId="0" borderId="25" xfId="60" applyNumberFormat="1" applyFont="1" applyBorder="1" applyAlignment="1">
      <alignment vertical="center" wrapText="1"/>
      <protection/>
    </xf>
    <xf numFmtId="178" fontId="6" fillId="0" borderId="26" xfId="60" applyNumberFormat="1" applyFont="1" applyBorder="1" applyAlignment="1">
      <alignment vertical="center" wrapText="1"/>
      <protection/>
    </xf>
    <xf numFmtId="178" fontId="6" fillId="0" borderId="27" xfId="60" applyNumberFormat="1" applyFont="1" applyBorder="1" applyAlignment="1">
      <alignment vertical="center" wrapText="1"/>
      <protection/>
    </xf>
    <xf numFmtId="178" fontId="5" fillId="0" borderId="22" xfId="60" applyNumberFormat="1" applyFont="1" applyBorder="1" applyAlignment="1">
      <alignment vertical="center" wrapText="1"/>
      <protection/>
    </xf>
    <xf numFmtId="178" fontId="5" fillId="0" borderId="26" xfId="60" applyNumberFormat="1" applyFont="1" applyBorder="1" applyAlignment="1">
      <alignment vertical="center" wrapText="1"/>
      <protection/>
    </xf>
    <xf numFmtId="178" fontId="5" fillId="0" borderId="28" xfId="60" applyNumberFormat="1" applyFont="1" applyBorder="1" applyAlignment="1">
      <alignment vertical="center" wrapText="1"/>
      <protection/>
    </xf>
    <xf numFmtId="0" fontId="6" fillId="0" borderId="0" xfId="60" applyFont="1" applyBorder="1" applyAlignment="1">
      <alignment horizontal="distributed" vertical="center" wrapText="1" indent="1"/>
      <protection/>
    </xf>
    <xf numFmtId="0" fontId="6" fillId="0" borderId="29" xfId="60" applyFont="1" applyBorder="1" applyAlignment="1">
      <alignment horizontal="distributed" vertical="center" wrapText="1" indent="1"/>
      <protection/>
    </xf>
    <xf numFmtId="178" fontId="6" fillId="0" borderId="30" xfId="60" applyNumberFormat="1" applyFont="1" applyBorder="1" applyAlignment="1">
      <alignment horizontal="right" vertical="center" wrapText="1"/>
      <protection/>
    </xf>
    <xf numFmtId="178" fontId="6" fillId="0" borderId="31" xfId="60" applyNumberFormat="1" applyFont="1" applyBorder="1" applyAlignment="1">
      <alignment horizontal="right" vertical="center" wrapText="1"/>
      <protection/>
    </xf>
    <xf numFmtId="180" fontId="6" fillId="0" borderId="22" xfId="60" applyNumberFormat="1" applyFont="1" applyBorder="1" applyAlignment="1">
      <alignment vertical="center" wrapText="1"/>
      <protection/>
    </xf>
    <xf numFmtId="180" fontId="6" fillId="0" borderId="25" xfId="60" applyNumberFormat="1" applyFont="1" applyBorder="1" applyAlignment="1">
      <alignment vertical="center" wrapText="1"/>
      <protection/>
    </xf>
    <xf numFmtId="178" fontId="6" fillId="0" borderId="22" xfId="60" applyNumberFormat="1" applyFont="1" applyBorder="1" applyAlignment="1">
      <alignment horizontal="right" vertical="center" wrapText="1"/>
      <protection/>
    </xf>
    <xf numFmtId="178" fontId="6" fillId="0" borderId="25" xfId="60" applyNumberFormat="1" applyFont="1" applyBorder="1" applyAlignment="1">
      <alignment horizontal="right" vertical="center" wrapText="1"/>
      <protection/>
    </xf>
    <xf numFmtId="0" fontId="5" fillId="0" borderId="0" xfId="60" applyFont="1" applyBorder="1" applyAlignment="1">
      <alignment horizontal="distributed" vertical="center" wrapText="1" indent="1"/>
      <protection/>
    </xf>
    <xf numFmtId="178" fontId="5" fillId="0" borderId="30" xfId="60" applyNumberFormat="1" applyFont="1" applyBorder="1" applyAlignment="1">
      <alignment horizontal="right" vertical="center" wrapText="1"/>
      <protection/>
    </xf>
    <xf numFmtId="180" fontId="5" fillId="0" borderId="22" xfId="60" applyNumberFormat="1" applyFont="1" applyBorder="1" applyAlignment="1">
      <alignment vertical="center" wrapText="1"/>
      <protection/>
    </xf>
    <xf numFmtId="178" fontId="5" fillId="0" borderId="22" xfId="60" applyNumberFormat="1" applyFont="1" applyBorder="1" applyAlignment="1">
      <alignment horizontal="right" vertical="center" wrapText="1"/>
      <protection/>
    </xf>
    <xf numFmtId="178" fontId="5" fillId="0" borderId="31" xfId="60" applyNumberFormat="1" applyFont="1" applyBorder="1" applyAlignment="1">
      <alignment horizontal="right" vertical="center" wrapText="1"/>
      <protection/>
    </xf>
    <xf numFmtId="178" fontId="5" fillId="0" borderId="32" xfId="60" applyNumberFormat="1" applyFont="1" applyBorder="1" applyAlignment="1">
      <alignment horizontal="right" vertical="center" wrapText="1"/>
      <protection/>
    </xf>
    <xf numFmtId="180" fontId="5" fillId="0" borderId="26" xfId="60" applyNumberFormat="1" applyFont="1" applyBorder="1" applyAlignment="1">
      <alignment vertical="center" wrapText="1"/>
      <protection/>
    </xf>
    <xf numFmtId="180" fontId="5" fillId="0" borderId="28" xfId="60" applyNumberFormat="1" applyFont="1" applyBorder="1" applyAlignment="1">
      <alignment vertical="center" wrapText="1"/>
      <protection/>
    </xf>
    <xf numFmtId="178" fontId="6" fillId="0" borderId="21" xfId="60" applyNumberFormat="1" applyFont="1" applyBorder="1" applyAlignment="1">
      <alignment vertical="center" wrapText="1"/>
      <protection/>
    </xf>
    <xf numFmtId="0" fontId="6" fillId="0" borderId="11" xfId="60" applyFont="1" applyBorder="1" applyAlignment="1">
      <alignment horizontal="distributed" vertical="center" wrapText="1"/>
      <protection/>
    </xf>
    <xf numFmtId="0" fontId="6" fillId="0" borderId="0" xfId="60" applyFont="1" applyBorder="1" applyAlignment="1">
      <alignment horizontal="distributed" vertical="center" wrapText="1"/>
      <protection/>
    </xf>
    <xf numFmtId="178" fontId="6" fillId="0" borderId="33" xfId="60" applyNumberFormat="1" applyFont="1" applyBorder="1" applyAlignment="1">
      <alignment horizontal="right" vertical="center" wrapText="1"/>
      <protection/>
    </xf>
    <xf numFmtId="178" fontId="6" fillId="0" borderId="32" xfId="60" applyNumberFormat="1" applyFont="1" applyBorder="1" applyAlignment="1">
      <alignment horizontal="right" vertical="center" wrapText="1"/>
      <protection/>
    </xf>
    <xf numFmtId="180" fontId="6" fillId="0" borderId="34" xfId="60" applyNumberFormat="1" applyFont="1" applyBorder="1" applyAlignment="1">
      <alignment vertical="center" wrapText="1"/>
      <protection/>
    </xf>
    <xf numFmtId="180" fontId="6" fillId="0" borderId="28" xfId="60" applyNumberFormat="1" applyFont="1" applyBorder="1" applyAlignment="1">
      <alignment vertical="center" wrapText="1"/>
      <protection/>
    </xf>
    <xf numFmtId="178" fontId="6" fillId="0" borderId="21" xfId="60" applyNumberFormat="1" applyFont="1" applyBorder="1" applyAlignment="1">
      <alignment horizontal="right" vertical="center" wrapText="1"/>
      <protection/>
    </xf>
    <xf numFmtId="0" fontId="5" fillId="0" borderId="35" xfId="60" applyFont="1" applyBorder="1" applyAlignment="1">
      <alignment horizontal="distributed" vertical="center" wrapText="1" indent="3"/>
      <protection/>
    </xf>
    <xf numFmtId="0" fontId="5" fillId="0" borderId="36" xfId="60" applyFont="1" applyBorder="1" applyAlignment="1">
      <alignment horizontal="distributed" vertical="center" wrapText="1" indent="3"/>
      <protection/>
    </xf>
    <xf numFmtId="0" fontId="6" fillId="0" borderId="37" xfId="60" applyFont="1" applyBorder="1" applyAlignment="1">
      <alignment horizontal="center" vertical="center" wrapText="1"/>
      <protection/>
    </xf>
    <xf numFmtId="0" fontId="6" fillId="0" borderId="38" xfId="60" applyFont="1" applyBorder="1" applyAlignment="1">
      <alignment horizontal="center" vertical="center" wrapText="1"/>
      <protection/>
    </xf>
    <xf numFmtId="0" fontId="5" fillId="0" borderId="37" xfId="60" applyFont="1" applyBorder="1" applyAlignment="1">
      <alignment horizontal="center" vertical="center" wrapText="1"/>
      <protection/>
    </xf>
    <xf numFmtId="0" fontId="5" fillId="0" borderId="38" xfId="60" applyFont="1" applyBorder="1" applyAlignment="1">
      <alignment horizontal="center" vertical="center" wrapText="1"/>
      <protection/>
    </xf>
    <xf numFmtId="0" fontId="5" fillId="0" borderId="35" xfId="60" applyFont="1" applyBorder="1" applyAlignment="1">
      <alignment horizontal="center" vertical="center" wrapText="1"/>
      <protection/>
    </xf>
    <xf numFmtId="0" fontId="5" fillId="0" borderId="39" xfId="60" applyFont="1" applyBorder="1" applyAlignment="1">
      <alignment horizontal="center" vertical="center" wrapText="1"/>
      <protection/>
    </xf>
    <xf numFmtId="0" fontId="5" fillId="0" borderId="40" xfId="60" applyFont="1" applyBorder="1" applyAlignment="1">
      <alignment horizontal="center" vertical="center" wrapText="1"/>
      <protection/>
    </xf>
    <xf numFmtId="0" fontId="5" fillId="0" borderId="3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wrapText="1" inden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vertical="center" wrapText="1"/>
    </xf>
    <xf numFmtId="178" fontId="5" fillId="0" borderId="41" xfId="0" applyNumberFormat="1" applyFont="1" applyFill="1" applyBorder="1" applyAlignment="1">
      <alignment vertical="center" wrapText="1"/>
    </xf>
    <xf numFmtId="178" fontId="5" fillId="0" borderId="42" xfId="0" applyNumberFormat="1" applyFont="1" applyFill="1" applyBorder="1" applyAlignment="1">
      <alignment vertical="center" wrapText="1"/>
    </xf>
    <xf numFmtId="178" fontId="6" fillId="0" borderId="17" xfId="0" applyNumberFormat="1" applyFont="1" applyFill="1" applyBorder="1" applyAlignment="1">
      <alignment vertical="center" wrapText="1"/>
    </xf>
    <xf numFmtId="178" fontId="6" fillId="0" borderId="13" xfId="0" applyNumberFormat="1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distributed" vertical="center" wrapText="1" indent="3"/>
    </xf>
    <xf numFmtId="0" fontId="5" fillId="0" borderId="36" xfId="0" applyFont="1" applyFill="1" applyBorder="1" applyAlignment="1">
      <alignment horizontal="distributed" vertical="center" wrapText="1" indent="3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distributed" vertical="center"/>
    </xf>
    <xf numFmtId="178" fontId="6" fillId="0" borderId="18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distributed" vertical="center" wrapText="1" indent="1"/>
    </xf>
    <xf numFmtId="0" fontId="6" fillId="0" borderId="29" xfId="0" applyFont="1" applyFill="1" applyBorder="1" applyAlignment="1">
      <alignment horizontal="distributed" vertical="center" wrapText="1" indent="1"/>
    </xf>
    <xf numFmtId="178" fontId="6" fillId="0" borderId="41" xfId="0" applyNumberFormat="1" applyFont="1" applyFill="1" applyBorder="1" applyAlignment="1">
      <alignment vertical="center" wrapText="1"/>
    </xf>
    <xf numFmtId="178" fontId="6" fillId="0" borderId="43" xfId="0" applyNumberFormat="1" applyFont="1" applyFill="1" applyBorder="1" applyAlignment="1">
      <alignment vertical="center" wrapText="1"/>
    </xf>
    <xf numFmtId="178" fontId="6" fillId="0" borderId="19" xfId="0" applyNumberFormat="1" applyFont="1" applyFill="1" applyBorder="1" applyAlignment="1">
      <alignment horizontal="right" vertical="center" wrapText="1"/>
    </xf>
    <xf numFmtId="180" fontId="6" fillId="0" borderId="11" xfId="0" applyNumberFormat="1" applyFont="1" applyFill="1" applyBorder="1" applyAlignment="1">
      <alignment vertical="center" wrapText="1"/>
    </xf>
    <xf numFmtId="176" fontId="6" fillId="0" borderId="11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 wrapText="1"/>
    </xf>
    <xf numFmtId="178" fontId="6" fillId="0" borderId="11" xfId="0" applyNumberFormat="1" applyFont="1" applyFill="1" applyBorder="1" applyAlignment="1">
      <alignment vertical="center" wrapText="1"/>
    </xf>
    <xf numFmtId="176" fontId="6" fillId="0" borderId="11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vertical="center" wrapText="1"/>
    </xf>
    <xf numFmtId="178" fontId="6" fillId="0" borderId="0" xfId="0" applyNumberFormat="1" applyFont="1" applyFill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vertical="center" wrapText="1"/>
    </xf>
    <xf numFmtId="178" fontId="5" fillId="0" borderId="15" xfId="0" applyNumberFormat="1" applyFont="1" applyFill="1" applyBorder="1" applyAlignment="1">
      <alignment horizontal="right" vertical="center" wrapText="1"/>
    </xf>
    <xf numFmtId="180" fontId="5" fillId="0" borderId="0" xfId="0" applyNumberFormat="1" applyFont="1" applyFill="1" applyBorder="1" applyAlignment="1">
      <alignment vertical="center" wrapText="1"/>
    </xf>
    <xf numFmtId="178" fontId="5" fillId="0" borderId="0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vertical="center" wrapText="1"/>
    </xf>
    <xf numFmtId="178" fontId="6" fillId="0" borderId="44" xfId="0" applyNumberFormat="1" applyFont="1" applyFill="1" applyBorder="1" applyAlignment="1">
      <alignment horizontal="right" vertical="center" wrapText="1"/>
    </xf>
    <xf numFmtId="180" fontId="6" fillId="0" borderId="29" xfId="0" applyNumberFormat="1" applyFont="1" applyFill="1" applyBorder="1" applyAlignment="1">
      <alignment vertical="center" wrapText="1"/>
    </xf>
    <xf numFmtId="179" fontId="6" fillId="0" borderId="29" xfId="0" applyNumberFormat="1" applyFont="1" applyFill="1" applyBorder="1" applyAlignment="1">
      <alignment horizontal="right" vertical="center"/>
    </xf>
    <xf numFmtId="178" fontId="6" fillId="0" borderId="29" xfId="0" applyNumberFormat="1" applyFont="1" applyFill="1" applyBorder="1" applyAlignment="1">
      <alignment horizontal="right" vertical="center" wrapText="1"/>
    </xf>
    <xf numFmtId="178" fontId="6" fillId="0" borderId="29" xfId="0" applyNumberFormat="1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showGridLines="0" tabSelected="1" view="pageBreakPreview" zoomScaleNormal="11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 customHeight="1"/>
  <cols>
    <col min="1" max="1" width="1.625" style="1" customWidth="1"/>
    <col min="2" max="2" width="25.125" style="1" customWidth="1"/>
    <col min="3" max="3" width="10.625" style="2" customWidth="1"/>
    <col min="4" max="8" width="10.625" style="1" customWidth="1"/>
    <col min="9" max="10" width="1.625" style="1" customWidth="1"/>
    <col min="11" max="19" width="9.875" style="1" customWidth="1"/>
    <col min="20" max="20" width="1.625" style="1" customWidth="1"/>
    <col min="21" max="21" width="9.00390625" style="1" customWidth="1"/>
    <col min="22" max="16384" width="9.00390625" style="1" customWidth="1"/>
  </cols>
  <sheetData>
    <row r="1" spans="2:19" s="3" customFormat="1" ht="18" customHeight="1">
      <c r="B1" s="7"/>
      <c r="C1" s="7"/>
      <c r="D1" s="7"/>
      <c r="E1" s="7"/>
      <c r="H1" s="16" t="s">
        <v>22</v>
      </c>
      <c r="I1" s="16"/>
      <c r="J1" s="16"/>
      <c r="K1" s="29" t="s">
        <v>21</v>
      </c>
      <c r="N1" s="7"/>
      <c r="O1" s="7"/>
      <c r="P1" s="7"/>
      <c r="Q1" s="7"/>
      <c r="R1" s="7"/>
      <c r="S1" s="7"/>
    </row>
    <row r="2" spans="2:19" s="4" customFormat="1" ht="12.75" customHeight="1">
      <c r="B2" s="4" t="s">
        <v>8</v>
      </c>
      <c r="F2" s="14"/>
      <c r="K2" s="14"/>
      <c r="N2" s="14"/>
      <c r="Q2" s="14"/>
      <c r="S2" s="14" t="s">
        <v>23</v>
      </c>
    </row>
    <row r="3" spans="2:19" s="5" customFormat="1" ht="12.75" customHeight="1">
      <c r="B3" s="122" t="s">
        <v>7</v>
      </c>
      <c r="C3" s="115" t="s">
        <v>1</v>
      </c>
      <c r="D3" s="116"/>
      <c r="E3" s="116"/>
      <c r="F3" s="111" t="s">
        <v>12</v>
      </c>
      <c r="G3" s="110"/>
      <c r="H3" s="110"/>
      <c r="I3" s="21"/>
      <c r="J3" s="27"/>
      <c r="K3" s="109" t="s">
        <v>13</v>
      </c>
      <c r="L3" s="110"/>
      <c r="M3" s="110"/>
      <c r="N3" s="111" t="s">
        <v>14</v>
      </c>
      <c r="O3" s="110"/>
      <c r="P3" s="110"/>
      <c r="Q3" s="112" t="s">
        <v>15</v>
      </c>
      <c r="R3" s="113"/>
      <c r="S3" s="113"/>
    </row>
    <row r="4" spans="2:19" s="4" customFormat="1" ht="12.75" customHeight="1">
      <c r="B4" s="123"/>
      <c r="C4" s="8" t="s">
        <v>5</v>
      </c>
      <c r="D4" s="8" t="s">
        <v>17</v>
      </c>
      <c r="E4" s="12" t="s">
        <v>3</v>
      </c>
      <c r="F4" s="15" t="s">
        <v>5</v>
      </c>
      <c r="G4" s="15" t="s">
        <v>17</v>
      </c>
      <c r="H4" s="15" t="s">
        <v>3</v>
      </c>
      <c r="I4" s="22"/>
      <c r="J4" s="28"/>
      <c r="K4" s="30" t="s">
        <v>5</v>
      </c>
      <c r="L4" s="15" t="s">
        <v>17</v>
      </c>
      <c r="M4" s="31" t="s">
        <v>3</v>
      </c>
      <c r="N4" s="15" t="s">
        <v>5</v>
      </c>
      <c r="O4" s="31" t="s">
        <v>17</v>
      </c>
      <c r="P4" s="31" t="s">
        <v>3</v>
      </c>
      <c r="Q4" s="15" t="s">
        <v>5</v>
      </c>
      <c r="R4" s="31" t="s">
        <v>17</v>
      </c>
      <c r="S4" s="35" t="s">
        <v>3</v>
      </c>
    </row>
    <row r="5" spans="2:19" s="6" customFormat="1" ht="12.75" customHeight="1">
      <c r="B5" s="124" t="s">
        <v>11</v>
      </c>
      <c r="C5" s="132">
        <f>SUM(C7:C18)</f>
        <v>81062.90000000001</v>
      </c>
      <c r="D5" s="133">
        <f>ROUND(C5/C27*100,1)</f>
        <v>56.3</v>
      </c>
      <c r="E5" s="134">
        <v>100</v>
      </c>
      <c r="F5" s="135">
        <f>SUM(F7:F18)</f>
        <v>6979.2</v>
      </c>
      <c r="G5" s="136">
        <f>ROUND(F5/F27*100,1)</f>
        <v>26.8</v>
      </c>
      <c r="H5" s="137">
        <v>100</v>
      </c>
      <c r="I5" s="23"/>
      <c r="J5" s="23"/>
      <c r="K5" s="120">
        <f>SUM(K7:K18)</f>
        <v>41384.20000000001</v>
      </c>
      <c r="L5" s="120">
        <f>ROUND(K5/K27*100,1)</f>
        <v>58.6</v>
      </c>
      <c r="M5" s="32">
        <v>100</v>
      </c>
      <c r="N5" s="120">
        <f>SUM(N7:N18)</f>
        <v>16018.300000000001</v>
      </c>
      <c r="O5" s="120">
        <f>ROUND(N5/N27*100,1)</f>
        <v>81.6</v>
      </c>
      <c r="P5" s="32">
        <v>100</v>
      </c>
      <c r="Q5" s="120">
        <f>SUM(Q7:Q18)</f>
        <v>16681.2</v>
      </c>
      <c r="R5" s="120">
        <f>ROUND(Q5/Q27*100,1)</f>
        <v>60.4</v>
      </c>
      <c r="S5" s="32">
        <v>100</v>
      </c>
    </row>
    <row r="6" spans="2:19" s="6" customFormat="1" ht="12.75" customHeight="1">
      <c r="B6" s="125"/>
      <c r="C6" s="138"/>
      <c r="D6" s="139"/>
      <c r="E6" s="24">
        <v>100</v>
      </c>
      <c r="F6" s="140"/>
      <c r="G6" s="141"/>
      <c r="H6" s="24">
        <f>(F5/C5*100)</f>
        <v>8.609610561674945</v>
      </c>
      <c r="I6" s="24"/>
      <c r="J6" s="24"/>
      <c r="K6" s="121"/>
      <c r="L6" s="121"/>
      <c r="M6" s="13">
        <f>(K5/C5*100)</f>
        <v>51.051960884695724</v>
      </c>
      <c r="N6" s="121"/>
      <c r="O6" s="121"/>
      <c r="P6" s="17">
        <f>(N5/C5*100)</f>
        <v>19.760334258951996</v>
      </c>
      <c r="Q6" s="121"/>
      <c r="R6" s="121"/>
      <c r="S6" s="17">
        <f>(Q5/C5*100)</f>
        <v>20.578094294677342</v>
      </c>
    </row>
    <row r="7" spans="2:19" s="4" customFormat="1" ht="12.75" customHeight="1">
      <c r="B7" s="114" t="s">
        <v>0</v>
      </c>
      <c r="C7" s="142">
        <f>F7+K7+N7+Q7</f>
        <v>7937.699999999999</v>
      </c>
      <c r="D7" s="143">
        <f>ROUND(C7/C29*100,1)</f>
        <v>60.1</v>
      </c>
      <c r="E7" s="25">
        <f>(C7/C5*100)</f>
        <v>9.792025698562473</v>
      </c>
      <c r="F7" s="144">
        <v>906.4</v>
      </c>
      <c r="G7" s="145">
        <f>ROUND(F7/F29*100,1)</f>
        <v>28.3</v>
      </c>
      <c r="H7" s="25">
        <f>(F7/F5*100)</f>
        <v>12.9871618523613</v>
      </c>
      <c r="I7" s="25"/>
      <c r="J7" s="25"/>
      <c r="K7" s="117">
        <v>3646.7</v>
      </c>
      <c r="L7" s="117">
        <f>ROUND(K7/K29*100,1)</f>
        <v>64.2</v>
      </c>
      <c r="M7" s="18">
        <f>(K7/K5)*100</f>
        <v>8.811817070282858</v>
      </c>
      <c r="N7" s="118">
        <v>1816.6</v>
      </c>
      <c r="O7" s="117">
        <f>ROUND(N7/N29*100,1)</f>
        <v>88.5</v>
      </c>
      <c r="P7" s="18">
        <f>(N7/N5)*100</f>
        <v>11.340778984037007</v>
      </c>
      <c r="Q7" s="117">
        <v>1568</v>
      </c>
      <c r="R7" s="117">
        <f>ROUND(Q7/Q29*100,1)</f>
        <v>69</v>
      </c>
      <c r="S7" s="18">
        <f>(Q7/Q5)*100</f>
        <v>9.399803371460086</v>
      </c>
    </row>
    <row r="8" spans="2:19" s="4" customFormat="1" ht="12.75" customHeight="1">
      <c r="B8" s="114"/>
      <c r="C8" s="142"/>
      <c r="D8" s="143"/>
      <c r="E8" s="26">
        <v>100</v>
      </c>
      <c r="F8" s="144"/>
      <c r="G8" s="145"/>
      <c r="H8" s="26">
        <f>(F7/C7*100)</f>
        <v>11.418924877483404</v>
      </c>
      <c r="I8" s="26"/>
      <c r="J8" s="26"/>
      <c r="K8" s="117"/>
      <c r="L8" s="117"/>
      <c r="M8" s="19">
        <f>(K7/C7*100)</f>
        <v>45.94151958375852</v>
      </c>
      <c r="N8" s="119"/>
      <c r="O8" s="117"/>
      <c r="P8" s="19">
        <f>(N7/C7*100)</f>
        <v>22.885722564470818</v>
      </c>
      <c r="Q8" s="117"/>
      <c r="R8" s="117"/>
      <c r="S8" s="19">
        <f>(Q7/C7*100)</f>
        <v>19.753832974287263</v>
      </c>
    </row>
    <row r="9" spans="2:19" s="4" customFormat="1" ht="12.75" customHeight="1">
      <c r="B9" s="114" t="s">
        <v>2</v>
      </c>
      <c r="C9" s="142">
        <f>F9+K9+N9+Q9</f>
        <v>42722.00000000001</v>
      </c>
      <c r="D9" s="143">
        <f>ROUND(C9/C31*100,1)</f>
        <v>54.1</v>
      </c>
      <c r="E9" s="25">
        <f>(C9/C5*100)</f>
        <v>52.70228427554405</v>
      </c>
      <c r="F9" s="144">
        <v>4029</v>
      </c>
      <c r="G9" s="145">
        <f>ROUND(F9/F31*100,1)</f>
        <v>27</v>
      </c>
      <c r="H9" s="25">
        <f>(F9/F5*100)</f>
        <v>57.72867950481431</v>
      </c>
      <c r="I9" s="25"/>
      <c r="J9" s="25"/>
      <c r="K9" s="117">
        <v>21056.4</v>
      </c>
      <c r="L9" s="117">
        <f>ROUND(K9/K31*100,1)</f>
        <v>57.3</v>
      </c>
      <c r="M9" s="18">
        <f>(K9/K5)*100</f>
        <v>50.88028764600981</v>
      </c>
      <c r="N9" s="118">
        <v>8537.7</v>
      </c>
      <c r="O9" s="117">
        <f>ROUND(N9/N31*100,1)</f>
        <v>77</v>
      </c>
      <c r="P9" s="18">
        <f>(N9/N5)*100</f>
        <v>53.29966350986059</v>
      </c>
      <c r="Q9" s="117">
        <v>9098.9</v>
      </c>
      <c r="R9" s="117">
        <f>ROUND(Q9/Q31*100,1)</f>
        <v>56.1</v>
      </c>
      <c r="S9" s="18">
        <f>(Q9/Q5)*100</f>
        <v>54.54583603098098</v>
      </c>
    </row>
    <row r="10" spans="2:19" s="4" customFormat="1" ht="12.75" customHeight="1">
      <c r="B10" s="114"/>
      <c r="C10" s="142"/>
      <c r="D10" s="143"/>
      <c r="E10" s="26">
        <v>100</v>
      </c>
      <c r="F10" s="144"/>
      <c r="G10" s="145"/>
      <c r="H10" s="26">
        <f>(F9/C9*100)</f>
        <v>9.430738261317352</v>
      </c>
      <c r="I10" s="26"/>
      <c r="J10" s="26"/>
      <c r="K10" s="117"/>
      <c r="L10" s="117"/>
      <c r="M10" s="19">
        <f>(K9/C9*100)</f>
        <v>49.28701839801507</v>
      </c>
      <c r="N10" s="119"/>
      <c r="O10" s="117"/>
      <c r="P10" s="19">
        <f>(N9/C9*100)</f>
        <v>19.984317213613593</v>
      </c>
      <c r="Q10" s="117"/>
      <c r="R10" s="117"/>
      <c r="S10" s="19">
        <f>(Q9/C9*100)</f>
        <v>21.297926127053973</v>
      </c>
    </row>
    <row r="11" spans="2:19" s="4" customFormat="1" ht="12.75" customHeight="1">
      <c r="B11" s="114" t="s">
        <v>4</v>
      </c>
      <c r="C11" s="142">
        <f>F11+K11+N11+Q11</f>
        <v>12188.4</v>
      </c>
      <c r="D11" s="143">
        <f>ROUND(C11/C33*100,1)</f>
        <v>53.9</v>
      </c>
      <c r="E11" s="25">
        <f>(C11/C5*100)</f>
        <v>15.035731512196083</v>
      </c>
      <c r="F11" s="144">
        <v>724</v>
      </c>
      <c r="G11" s="145">
        <f>ROUND(F11/F33*100,1)</f>
        <v>24.4</v>
      </c>
      <c r="H11" s="25">
        <f>(F11/F5*100)</f>
        <v>10.37368179734067</v>
      </c>
      <c r="I11" s="25"/>
      <c r="J11" s="25"/>
      <c r="K11" s="117">
        <v>6811.2</v>
      </c>
      <c r="L11" s="117">
        <f>ROUND(K11/K33*100,1)</f>
        <v>54</v>
      </c>
      <c r="M11" s="18">
        <f>(K11/K5)*100</f>
        <v>16.458455159215347</v>
      </c>
      <c r="N11" s="118">
        <v>2071.2</v>
      </c>
      <c r="O11" s="117">
        <f>ROUND(N11/N33*100,1)</f>
        <v>78.2</v>
      </c>
      <c r="P11" s="18">
        <f>(N11/N5)*100</f>
        <v>12.930211071087442</v>
      </c>
      <c r="Q11" s="117">
        <v>2582</v>
      </c>
      <c r="R11" s="117">
        <f>ROUND(Q11/Q33*100,1)</f>
        <v>59.2</v>
      </c>
      <c r="S11" s="18">
        <f>(Q11/Q5)*100</f>
        <v>15.478502745605832</v>
      </c>
    </row>
    <row r="12" spans="2:19" s="4" customFormat="1" ht="12.75" customHeight="1">
      <c r="B12" s="114"/>
      <c r="C12" s="142"/>
      <c r="D12" s="143"/>
      <c r="E12" s="26">
        <v>100</v>
      </c>
      <c r="F12" s="144"/>
      <c r="G12" s="145"/>
      <c r="H12" s="26">
        <f>(F11/C11*100)</f>
        <v>5.940074168881888</v>
      </c>
      <c r="I12" s="26"/>
      <c r="J12" s="26"/>
      <c r="K12" s="117"/>
      <c r="L12" s="117"/>
      <c r="M12" s="19">
        <f>(K11/C11*100)</f>
        <v>55.88264251255291</v>
      </c>
      <c r="N12" s="119"/>
      <c r="O12" s="117"/>
      <c r="P12" s="19">
        <f>(N11/C11*100)</f>
        <v>16.993206655508516</v>
      </c>
      <c r="Q12" s="117"/>
      <c r="R12" s="117"/>
      <c r="S12" s="19">
        <f>(Q11/C11*100)</f>
        <v>21.18407666305668</v>
      </c>
    </row>
    <row r="13" spans="2:19" s="4" customFormat="1" ht="12.75" customHeight="1">
      <c r="B13" s="114" t="s">
        <v>9</v>
      </c>
      <c r="C13" s="142">
        <f>F13+K13+N13+Q13</f>
        <v>5777.700000000001</v>
      </c>
      <c r="D13" s="143">
        <f>ROUND(C13/C35*100,1)</f>
        <v>66</v>
      </c>
      <c r="E13" s="25">
        <f>(C13/C5*100)</f>
        <v>7.127428206984947</v>
      </c>
      <c r="F13" s="144">
        <v>332</v>
      </c>
      <c r="G13" s="145">
        <f>ROUND(F13/F35*100,1)</f>
        <v>22.1</v>
      </c>
      <c r="H13" s="25">
        <f>(F13/F5*100)</f>
        <v>4.756992205410363</v>
      </c>
      <c r="I13" s="25"/>
      <c r="J13" s="25"/>
      <c r="K13" s="117">
        <v>3109.3</v>
      </c>
      <c r="L13" s="117">
        <f>ROUND(K13/K35*100,1)</f>
        <v>68.4</v>
      </c>
      <c r="M13" s="18">
        <f>(K13/K5)*100</f>
        <v>7.513253850503331</v>
      </c>
      <c r="N13" s="118">
        <v>1099.4</v>
      </c>
      <c r="O13" s="117">
        <f>ROUND(N13/N35*100,1)</f>
        <v>100</v>
      </c>
      <c r="P13" s="18">
        <f>(N13/N5)*100</f>
        <v>6.8633999862657085</v>
      </c>
      <c r="Q13" s="117">
        <v>1237</v>
      </c>
      <c r="R13" s="117">
        <f>ROUND(Q13/Q35*100,1)</f>
        <v>76.9</v>
      </c>
      <c r="S13" s="18">
        <f>(Q13/Q5)*100</f>
        <v>7.415533654653142</v>
      </c>
    </row>
    <row r="14" spans="2:19" s="4" customFormat="1" ht="12.75" customHeight="1">
      <c r="B14" s="114"/>
      <c r="C14" s="142"/>
      <c r="D14" s="143"/>
      <c r="E14" s="26">
        <v>100</v>
      </c>
      <c r="F14" s="144"/>
      <c r="G14" s="145"/>
      <c r="H14" s="26">
        <f>(F13/C13*100)</f>
        <v>5.746231199266143</v>
      </c>
      <c r="I14" s="26"/>
      <c r="J14" s="26"/>
      <c r="K14" s="117"/>
      <c r="L14" s="117"/>
      <c r="M14" s="19">
        <f>(K13/C13*100)</f>
        <v>53.81553213216331</v>
      </c>
      <c r="N14" s="119"/>
      <c r="O14" s="117"/>
      <c r="P14" s="19">
        <f>(N13/C13*100)</f>
        <v>19.028333073714453</v>
      </c>
      <c r="Q14" s="117"/>
      <c r="R14" s="117"/>
      <c r="S14" s="19">
        <f>(Q13/C13*100)</f>
        <v>21.40990359485608</v>
      </c>
    </row>
    <row r="15" spans="2:19" s="4" customFormat="1" ht="12.75" customHeight="1">
      <c r="B15" s="114" t="s">
        <v>6</v>
      </c>
      <c r="C15" s="142">
        <f>F15+K15+N15+Q15</f>
        <v>7068.3</v>
      </c>
      <c r="D15" s="143">
        <f>ROUND(C15/C37*100,1)</f>
        <v>68.9</v>
      </c>
      <c r="E15" s="25">
        <f>(C15/C5*100)</f>
        <v>8.719525208202517</v>
      </c>
      <c r="F15" s="144">
        <v>636.3</v>
      </c>
      <c r="G15" s="145">
        <f>ROUND(F15/F37*100,1)</f>
        <v>34.6</v>
      </c>
      <c r="H15" s="25">
        <f>(F15/F5*100)</f>
        <v>9.117090784044017</v>
      </c>
      <c r="I15" s="25"/>
      <c r="J15" s="25"/>
      <c r="K15" s="117">
        <v>3983.3</v>
      </c>
      <c r="L15" s="117">
        <f>ROUND(K15/K37*100,1)</f>
        <v>69.9</v>
      </c>
      <c r="M15" s="18">
        <f>(K15/K5)*100</f>
        <v>9.625170958965015</v>
      </c>
      <c r="N15" s="118">
        <v>1308.2</v>
      </c>
      <c r="O15" s="117">
        <f>ROUND(N15/N37*100,1)</f>
        <v>99.2</v>
      </c>
      <c r="P15" s="18">
        <f>(N15/N5)*100</f>
        <v>8.166909097719483</v>
      </c>
      <c r="Q15" s="117">
        <v>1140.5</v>
      </c>
      <c r="R15" s="117">
        <f>ROUND(Q15/Q37*100,1)</f>
        <v>80.8</v>
      </c>
      <c r="S15" s="18">
        <f>(Q15/Q5)*100</f>
        <v>6.83703810277438</v>
      </c>
    </row>
    <row r="16" spans="2:19" s="4" customFormat="1" ht="12.75" customHeight="1">
      <c r="B16" s="114"/>
      <c r="C16" s="142"/>
      <c r="D16" s="143"/>
      <c r="E16" s="26">
        <v>100</v>
      </c>
      <c r="F16" s="144"/>
      <c r="G16" s="145"/>
      <c r="H16" s="26">
        <f>(F15/C15*100)</f>
        <v>9.00216459403251</v>
      </c>
      <c r="I16" s="26"/>
      <c r="J16" s="26"/>
      <c r="K16" s="117"/>
      <c r="L16" s="117"/>
      <c r="M16" s="19">
        <f>(K15/C15*100)</f>
        <v>56.354427514395255</v>
      </c>
      <c r="N16" s="119"/>
      <c r="O16" s="117"/>
      <c r="P16" s="19">
        <f>(N15/C15*100)</f>
        <v>18.50798636164283</v>
      </c>
      <c r="Q16" s="117"/>
      <c r="R16" s="117"/>
      <c r="S16" s="19">
        <f>(Q15/C15*100)</f>
        <v>16.135421529929403</v>
      </c>
    </row>
    <row r="17" spans="2:19" s="4" customFormat="1" ht="12.75" customHeight="1">
      <c r="B17" s="114" t="s">
        <v>16</v>
      </c>
      <c r="C17" s="142">
        <f>F17+K17+N17+Q17</f>
        <v>5368.8</v>
      </c>
      <c r="D17" s="143">
        <f>ROUND(C17/C39*100,1)</f>
        <v>53.1</v>
      </c>
      <c r="E17" s="25">
        <f>(C17/C5*100)</f>
        <v>6.623005098509922</v>
      </c>
      <c r="F17" s="144">
        <v>351.5</v>
      </c>
      <c r="G17" s="145">
        <f>ROUND(F17/F39*100,1)</f>
        <v>21.1</v>
      </c>
      <c r="H17" s="25">
        <f>(F17/F5*100)</f>
        <v>5.036393856029345</v>
      </c>
      <c r="I17" s="25"/>
      <c r="J17" s="25"/>
      <c r="K17" s="117">
        <v>2777.3</v>
      </c>
      <c r="L17" s="117">
        <f>ROUND(K17/K39*100,1)</f>
        <v>52.5</v>
      </c>
      <c r="M17" s="18">
        <f>(K17/K5)*100</f>
        <v>6.711015315023607</v>
      </c>
      <c r="N17" s="118">
        <v>1185.2</v>
      </c>
      <c r="O17" s="117">
        <f>ROUND(N17/N39*100,1)</f>
        <v>83.1</v>
      </c>
      <c r="P17" s="18">
        <f>(N17/N5)*100</f>
        <v>7.39903735102976</v>
      </c>
      <c r="Q17" s="117">
        <v>1054.8</v>
      </c>
      <c r="R17" s="117">
        <f>ROUND(Q17/Q39*100,1)</f>
        <v>60.9</v>
      </c>
      <c r="S17" s="18">
        <f>(Q17/Q5)*100</f>
        <v>6.3232860945255736</v>
      </c>
    </row>
    <row r="18" spans="2:19" s="4" customFormat="1" ht="12.75" customHeight="1">
      <c r="B18" s="114"/>
      <c r="C18" s="142"/>
      <c r="D18" s="143"/>
      <c r="E18" s="26">
        <v>100</v>
      </c>
      <c r="F18" s="144"/>
      <c r="G18" s="145"/>
      <c r="H18" s="26">
        <f>(F17/C17*100)</f>
        <v>6.54708687229921</v>
      </c>
      <c r="I18" s="26"/>
      <c r="J18" s="26"/>
      <c r="K18" s="117"/>
      <c r="L18" s="117"/>
      <c r="M18" s="19">
        <f>(K17/C17*100)</f>
        <v>51.730368052451205</v>
      </c>
      <c r="N18" s="119"/>
      <c r="O18" s="117"/>
      <c r="P18" s="19">
        <f>(N17/C17*100)</f>
        <v>22.07569661749367</v>
      </c>
      <c r="Q18" s="117"/>
      <c r="R18" s="117"/>
      <c r="S18" s="19">
        <f>(Q17/C17*100)</f>
        <v>19.646848457755922</v>
      </c>
    </row>
    <row r="19" spans="2:19" s="4" customFormat="1" ht="15" customHeight="1">
      <c r="B19" s="128" t="s">
        <v>20</v>
      </c>
      <c r="C19" s="138">
        <f>F19+K19+N19+Q19</f>
        <v>1700.3</v>
      </c>
      <c r="D19" s="139">
        <f>ROUND(C19/C41*100,1)</f>
        <v>33.5</v>
      </c>
      <c r="E19" s="23">
        <f>(C19/C5*100)</f>
        <v>2.09750699765244</v>
      </c>
      <c r="F19" s="140">
        <v>47.8</v>
      </c>
      <c r="G19" s="141">
        <f>ROUND(F19/F41*100,1)</f>
        <v>8.3</v>
      </c>
      <c r="H19" s="23">
        <f>(F19/F5*100)</f>
        <v>0.6848922512608895</v>
      </c>
      <c r="I19" s="23"/>
      <c r="J19" s="23"/>
      <c r="K19" s="121">
        <v>1091.8</v>
      </c>
      <c r="L19" s="121">
        <f>ROUND(K19/K41*100,1)</f>
        <v>41</v>
      </c>
      <c r="M19" s="20">
        <f>(K19/K5)*100</f>
        <v>2.638204918785429</v>
      </c>
      <c r="N19" s="130">
        <v>312.9</v>
      </c>
      <c r="O19" s="121">
        <f>ROUND(N19/N41*100,1)</f>
        <v>43.3</v>
      </c>
      <c r="P19" s="20">
        <f>(N19/N5)*100</f>
        <v>1.9533908092619063</v>
      </c>
      <c r="Q19" s="121">
        <v>247.8</v>
      </c>
      <c r="R19" s="121">
        <f>ROUND(Q19/Q41*100,1)</f>
        <v>22.1</v>
      </c>
      <c r="S19" s="20">
        <f>(Q19/Q5)*100</f>
        <v>1.4855046399539602</v>
      </c>
    </row>
    <row r="20" spans="2:19" s="4" customFormat="1" ht="15" customHeight="1">
      <c r="B20" s="129"/>
      <c r="C20" s="146"/>
      <c r="D20" s="147"/>
      <c r="E20" s="148">
        <v>100</v>
      </c>
      <c r="F20" s="149"/>
      <c r="G20" s="150"/>
      <c r="H20" s="148">
        <f>(F19/C19*100)</f>
        <v>2.8112685996588835</v>
      </c>
      <c r="I20" s="24"/>
      <c r="J20" s="24"/>
      <c r="K20" s="127"/>
      <c r="L20" s="127"/>
      <c r="M20" s="33">
        <f>(K19/C19*100)</f>
        <v>64.21219784743869</v>
      </c>
      <c r="N20" s="131"/>
      <c r="O20" s="127"/>
      <c r="P20" s="33">
        <f>(N19/C19*100)</f>
        <v>18.402634829147797</v>
      </c>
      <c r="Q20" s="127"/>
      <c r="R20" s="127"/>
      <c r="S20" s="17">
        <f>(Q19/C19*100)</f>
        <v>14.573898723754633</v>
      </c>
    </row>
    <row r="21" spans="2:19" s="4" customFormat="1" ht="15" customHeight="1">
      <c r="B21" s="4" t="s">
        <v>45</v>
      </c>
      <c r="C21" s="9"/>
      <c r="F21" s="14"/>
      <c r="K21" s="14"/>
      <c r="N21" s="14"/>
      <c r="Q21" s="34"/>
      <c r="R21" s="9" t="s">
        <v>19</v>
      </c>
      <c r="S21" s="9"/>
    </row>
    <row r="22" spans="3:18" s="4" customFormat="1" ht="15" customHeight="1">
      <c r="C22" s="10"/>
      <c r="R22" s="4" t="s">
        <v>18</v>
      </c>
    </row>
    <row r="23" spans="3:19" ht="13.5" customHeight="1">
      <c r="C23" s="11"/>
      <c r="R23" s="126" t="s">
        <v>10</v>
      </c>
      <c r="S23" s="126"/>
    </row>
    <row r="24" spans="2:8" ht="13.5" customHeight="1" hidden="1" thickBot="1">
      <c r="B24" s="1" t="s">
        <v>44</v>
      </c>
      <c r="C24" s="11"/>
      <c r="F24" s="68"/>
      <c r="G24" s="68"/>
      <c r="H24" s="18"/>
    </row>
    <row r="25" spans="1:19" ht="13.5" customHeight="1" hidden="1" thickTop="1">
      <c r="A25" s="36"/>
      <c r="B25" s="100" t="s">
        <v>24</v>
      </c>
      <c r="C25" s="102" t="s">
        <v>25</v>
      </c>
      <c r="D25" s="103"/>
      <c r="E25" s="103"/>
      <c r="F25" s="104" t="s">
        <v>26</v>
      </c>
      <c r="G25" s="105"/>
      <c r="H25" s="105"/>
      <c r="I25" s="39"/>
      <c r="J25" s="40"/>
      <c r="K25" s="106" t="s">
        <v>27</v>
      </c>
      <c r="L25" s="105"/>
      <c r="M25" s="105"/>
      <c r="N25" s="104" t="s">
        <v>28</v>
      </c>
      <c r="O25" s="105"/>
      <c r="P25" s="105"/>
      <c r="Q25" s="107" t="s">
        <v>29</v>
      </c>
      <c r="R25" s="108"/>
      <c r="S25" s="108"/>
    </row>
    <row r="26" spans="1:19" ht="13.5" customHeight="1" hidden="1">
      <c r="A26" s="36"/>
      <c r="B26" s="101"/>
      <c r="C26" s="41" t="s">
        <v>30</v>
      </c>
      <c r="D26" s="41" t="s">
        <v>31</v>
      </c>
      <c r="E26" s="42" t="s">
        <v>32</v>
      </c>
      <c r="F26" s="43" t="s">
        <v>30</v>
      </c>
      <c r="G26" s="43" t="s">
        <v>31</v>
      </c>
      <c r="H26" s="43" t="s">
        <v>32</v>
      </c>
      <c r="I26" s="44"/>
      <c r="J26" s="45"/>
      <c r="K26" s="46" t="s">
        <v>30</v>
      </c>
      <c r="L26" s="43" t="s">
        <v>31</v>
      </c>
      <c r="M26" s="47" t="s">
        <v>32</v>
      </c>
      <c r="N26" s="43" t="s">
        <v>30</v>
      </c>
      <c r="O26" s="47" t="s">
        <v>31</v>
      </c>
      <c r="P26" s="47" t="s">
        <v>32</v>
      </c>
      <c r="Q26" s="43" t="s">
        <v>30</v>
      </c>
      <c r="R26" s="47" t="s">
        <v>31</v>
      </c>
      <c r="S26" s="48" t="s">
        <v>32</v>
      </c>
    </row>
    <row r="27" spans="1:19" ht="13.5" customHeight="1" hidden="1">
      <c r="A27" s="36"/>
      <c r="B27" s="93" t="s">
        <v>33</v>
      </c>
      <c r="C27" s="95">
        <v>143879.9</v>
      </c>
      <c r="D27" s="97">
        <v>98.62846833062903</v>
      </c>
      <c r="E27" s="49">
        <v>100</v>
      </c>
      <c r="F27" s="99">
        <v>26085.9</v>
      </c>
      <c r="G27" s="92">
        <v>109.7</v>
      </c>
      <c r="H27" s="49">
        <v>100</v>
      </c>
      <c r="I27" s="50"/>
      <c r="J27" s="50"/>
      <c r="K27" s="92">
        <v>70569.3</v>
      </c>
      <c r="L27" s="92">
        <v>102.7</v>
      </c>
      <c r="M27" s="51">
        <v>100</v>
      </c>
      <c r="N27" s="92">
        <v>19628.4</v>
      </c>
      <c r="O27" s="92">
        <v>103.3</v>
      </c>
      <c r="P27" s="51">
        <v>100</v>
      </c>
      <c r="Q27" s="92">
        <v>27596.3</v>
      </c>
      <c r="R27" s="92">
        <v>80.3</v>
      </c>
      <c r="S27" s="51">
        <v>100</v>
      </c>
    </row>
    <row r="28" spans="1:19" ht="13.5" customHeight="1" hidden="1">
      <c r="A28" s="36"/>
      <c r="B28" s="94"/>
      <c r="C28" s="96"/>
      <c r="D28" s="98"/>
      <c r="E28" s="52">
        <v>100</v>
      </c>
      <c r="F28" s="82"/>
      <c r="G28" s="69"/>
      <c r="H28" s="53">
        <v>18.130329531783104</v>
      </c>
      <c r="I28" s="54"/>
      <c r="J28" s="54"/>
      <c r="K28" s="69"/>
      <c r="L28" s="69"/>
      <c r="M28" s="52">
        <v>49.04736519833556</v>
      </c>
      <c r="N28" s="69"/>
      <c r="O28" s="69"/>
      <c r="P28" s="53">
        <v>13.64221131652163</v>
      </c>
      <c r="Q28" s="69"/>
      <c r="R28" s="69"/>
      <c r="S28" s="53">
        <v>19.180093953359712</v>
      </c>
    </row>
    <row r="29" spans="1:19" ht="13.5" customHeight="1" hidden="1">
      <c r="A29" s="36"/>
      <c r="B29" s="84" t="s">
        <v>34</v>
      </c>
      <c r="C29" s="88">
        <v>13217.500000000002</v>
      </c>
      <c r="D29" s="90">
        <v>100.16824172243149</v>
      </c>
      <c r="E29" s="55">
        <v>9.186481224966101</v>
      </c>
      <c r="F29" s="87">
        <v>3208.3</v>
      </c>
      <c r="G29" s="73">
        <v>104.8</v>
      </c>
      <c r="H29" s="56">
        <v>12.29898144208174</v>
      </c>
      <c r="I29" s="57"/>
      <c r="J29" s="57"/>
      <c r="K29" s="73">
        <v>5684.1</v>
      </c>
      <c r="L29" s="73">
        <v>102.9</v>
      </c>
      <c r="M29" s="56">
        <v>8.054635656014726</v>
      </c>
      <c r="N29" s="74">
        <v>2052.1</v>
      </c>
      <c r="O29" s="73">
        <v>109.9</v>
      </c>
      <c r="P29" s="56">
        <v>10.454749240895843</v>
      </c>
      <c r="Q29" s="73">
        <v>2273</v>
      </c>
      <c r="R29" s="73">
        <v>82.8</v>
      </c>
      <c r="S29" s="56">
        <v>8.236611429793125</v>
      </c>
    </row>
    <row r="30" spans="1:19" ht="13.5" customHeight="1" hidden="1">
      <c r="A30" s="36"/>
      <c r="B30" s="84"/>
      <c r="C30" s="89"/>
      <c r="D30" s="91"/>
      <c r="E30" s="58">
        <v>100</v>
      </c>
      <c r="F30" s="87"/>
      <c r="G30" s="73"/>
      <c r="H30" s="59">
        <v>24.27312275392472</v>
      </c>
      <c r="I30" s="60"/>
      <c r="J30" s="60"/>
      <c r="K30" s="73"/>
      <c r="L30" s="73"/>
      <c r="M30" s="59">
        <v>43.004350293171925</v>
      </c>
      <c r="N30" s="75"/>
      <c r="O30" s="73"/>
      <c r="P30" s="59">
        <v>15.525628901078115</v>
      </c>
      <c r="Q30" s="73"/>
      <c r="R30" s="73"/>
      <c r="S30" s="59">
        <v>17.19689805182523</v>
      </c>
    </row>
    <row r="31" spans="1:19" ht="13.5" customHeight="1" hidden="1">
      <c r="A31" s="36"/>
      <c r="B31" s="84" t="s">
        <v>35</v>
      </c>
      <c r="C31" s="88">
        <v>78941.1</v>
      </c>
      <c r="D31" s="90">
        <v>97.66650335530612</v>
      </c>
      <c r="E31" s="55">
        <v>54.865968074762364</v>
      </c>
      <c r="F31" s="87">
        <v>14906.8</v>
      </c>
      <c r="G31" s="73">
        <v>108.9</v>
      </c>
      <c r="H31" s="56">
        <v>57.14504770776549</v>
      </c>
      <c r="I31" s="57"/>
      <c r="J31" s="57"/>
      <c r="K31" s="73">
        <v>36742.8</v>
      </c>
      <c r="L31" s="73">
        <v>101.8</v>
      </c>
      <c r="M31" s="56">
        <v>52.06626677606268</v>
      </c>
      <c r="N31" s="74">
        <v>11080.8</v>
      </c>
      <c r="O31" s="73">
        <v>102</v>
      </c>
      <c r="P31" s="56">
        <v>56.45289478510729</v>
      </c>
      <c r="Q31" s="73">
        <v>16210.7</v>
      </c>
      <c r="R31" s="73">
        <v>80.3</v>
      </c>
      <c r="S31" s="56">
        <v>58.74229516275733</v>
      </c>
    </row>
    <row r="32" spans="1:19" ht="13.5" customHeight="1" hidden="1">
      <c r="A32" s="36"/>
      <c r="B32" s="84"/>
      <c r="C32" s="89"/>
      <c r="D32" s="91"/>
      <c r="E32" s="58">
        <v>100</v>
      </c>
      <c r="F32" s="87"/>
      <c r="G32" s="73"/>
      <c r="H32" s="59">
        <v>18.88344601228004</v>
      </c>
      <c r="I32" s="60"/>
      <c r="J32" s="60"/>
      <c r="K32" s="73"/>
      <c r="L32" s="73"/>
      <c r="M32" s="59">
        <v>46.54457563930576</v>
      </c>
      <c r="N32" s="75"/>
      <c r="O32" s="73"/>
      <c r="P32" s="59">
        <v>14.036794521485005</v>
      </c>
      <c r="Q32" s="73"/>
      <c r="R32" s="73"/>
      <c r="S32" s="59">
        <v>20.53518382692919</v>
      </c>
    </row>
    <row r="33" spans="1:19" ht="13.5" customHeight="1" hidden="1">
      <c r="A33" s="36"/>
      <c r="B33" s="84" t="s">
        <v>36</v>
      </c>
      <c r="C33" s="88">
        <v>22593.6</v>
      </c>
      <c r="D33" s="90">
        <v>98.83378098179367</v>
      </c>
      <c r="E33" s="55">
        <v>15.703096818944132</v>
      </c>
      <c r="F33" s="87">
        <v>2968.6</v>
      </c>
      <c r="G33" s="73">
        <v>113.5</v>
      </c>
      <c r="H33" s="56">
        <v>11.380094227149533</v>
      </c>
      <c r="I33" s="57"/>
      <c r="J33" s="57"/>
      <c r="K33" s="73">
        <v>12614</v>
      </c>
      <c r="L33" s="73">
        <v>102.7</v>
      </c>
      <c r="M33" s="56">
        <v>17.874628202348614</v>
      </c>
      <c r="N33" s="74">
        <v>2650</v>
      </c>
      <c r="O33" s="73">
        <v>107</v>
      </c>
      <c r="P33" s="56">
        <v>13.500845713354117</v>
      </c>
      <c r="Q33" s="73">
        <v>4361</v>
      </c>
      <c r="R33" s="73">
        <v>79.5</v>
      </c>
      <c r="S33" s="56">
        <v>15.802843134768066</v>
      </c>
    </row>
    <row r="34" spans="1:19" ht="13.5" customHeight="1" hidden="1">
      <c r="A34" s="36"/>
      <c r="B34" s="84"/>
      <c r="C34" s="89"/>
      <c r="D34" s="91"/>
      <c r="E34" s="58">
        <v>100</v>
      </c>
      <c r="F34" s="87"/>
      <c r="G34" s="73"/>
      <c r="H34" s="59">
        <v>13.139119042560726</v>
      </c>
      <c r="I34" s="60"/>
      <c r="J34" s="60"/>
      <c r="K34" s="73"/>
      <c r="L34" s="73"/>
      <c r="M34" s="59">
        <v>55.8299695488988</v>
      </c>
      <c r="N34" s="75"/>
      <c r="O34" s="73"/>
      <c r="P34" s="59">
        <v>11.72898519934849</v>
      </c>
      <c r="Q34" s="73"/>
      <c r="R34" s="73"/>
      <c r="S34" s="59">
        <v>19.301926209191986</v>
      </c>
    </row>
    <row r="35" spans="1:19" ht="13.5" customHeight="1" hidden="1">
      <c r="A35" s="36"/>
      <c r="B35" s="84" t="s">
        <v>9</v>
      </c>
      <c r="C35" s="85">
        <v>8751.4</v>
      </c>
      <c r="D35" s="86">
        <v>98.87917203353442</v>
      </c>
      <c r="E35" s="55">
        <v>6.082434030048672</v>
      </c>
      <c r="F35" s="87">
        <v>1498.9</v>
      </c>
      <c r="G35" s="73">
        <v>105.6</v>
      </c>
      <c r="H35" s="56">
        <v>5.746016046983237</v>
      </c>
      <c r="I35" s="57"/>
      <c r="J35" s="57"/>
      <c r="K35" s="73">
        <v>4544.1</v>
      </c>
      <c r="L35" s="73">
        <v>102.5</v>
      </c>
      <c r="M35" s="56">
        <v>6.439202316021272</v>
      </c>
      <c r="N35" s="74">
        <v>1099.4</v>
      </c>
      <c r="O35" s="73">
        <v>100.8</v>
      </c>
      <c r="P35" s="56">
        <v>5.601067840476045</v>
      </c>
      <c r="Q35" s="73">
        <v>1609</v>
      </c>
      <c r="R35" s="73">
        <v>84.4</v>
      </c>
      <c r="S35" s="56">
        <v>5.830491768824082</v>
      </c>
    </row>
    <row r="36" spans="1:19" ht="13.5" customHeight="1" hidden="1">
      <c r="A36" s="36"/>
      <c r="B36" s="84"/>
      <c r="C36" s="85"/>
      <c r="D36" s="86"/>
      <c r="E36" s="58">
        <v>100</v>
      </c>
      <c r="F36" s="87"/>
      <c r="G36" s="73"/>
      <c r="H36" s="59">
        <v>17.12754530703659</v>
      </c>
      <c r="I36" s="60"/>
      <c r="J36" s="60"/>
      <c r="K36" s="73"/>
      <c r="L36" s="73"/>
      <c r="M36" s="59">
        <v>51.92426354640401</v>
      </c>
      <c r="N36" s="75"/>
      <c r="O36" s="73"/>
      <c r="P36" s="59">
        <v>12.56256141874443</v>
      </c>
      <c r="Q36" s="73"/>
      <c r="R36" s="73"/>
      <c r="S36" s="59">
        <v>18.38562972781498</v>
      </c>
    </row>
    <row r="37" spans="1:19" ht="13.5" customHeight="1" hidden="1">
      <c r="A37" s="36"/>
      <c r="B37" s="84" t="s">
        <v>37</v>
      </c>
      <c r="C37" s="85">
        <v>10264.5</v>
      </c>
      <c r="D37" s="86">
        <v>99.40826683195165</v>
      </c>
      <c r="E37" s="55">
        <v>7.134075016732706</v>
      </c>
      <c r="F37" s="87">
        <v>1838</v>
      </c>
      <c r="G37" s="73">
        <v>105.6</v>
      </c>
      <c r="H37" s="56">
        <v>7.045952027723789</v>
      </c>
      <c r="I37" s="57"/>
      <c r="J37" s="57"/>
      <c r="K37" s="73">
        <v>5695.5</v>
      </c>
      <c r="L37" s="73">
        <v>102.9</v>
      </c>
      <c r="M37" s="56">
        <v>8.07078998941466</v>
      </c>
      <c r="N37" s="74">
        <v>1319.4</v>
      </c>
      <c r="O37" s="73">
        <v>104.7</v>
      </c>
      <c r="P37" s="56">
        <v>6.721892767622424</v>
      </c>
      <c r="Q37" s="73">
        <v>1411.6</v>
      </c>
      <c r="R37" s="73">
        <v>71.5</v>
      </c>
      <c r="S37" s="56">
        <v>5.11517848407214</v>
      </c>
    </row>
    <row r="38" spans="1:19" ht="13.5" customHeight="1" hidden="1">
      <c r="A38" s="36"/>
      <c r="B38" s="84"/>
      <c r="C38" s="85"/>
      <c r="D38" s="86"/>
      <c r="E38" s="58">
        <v>100</v>
      </c>
      <c r="F38" s="87"/>
      <c r="G38" s="73"/>
      <c r="H38" s="59">
        <v>17.906376345657364</v>
      </c>
      <c r="I38" s="60"/>
      <c r="J38" s="60"/>
      <c r="K38" s="73"/>
      <c r="L38" s="73"/>
      <c r="M38" s="59">
        <v>55.48735934531638</v>
      </c>
      <c r="N38" s="75"/>
      <c r="O38" s="73"/>
      <c r="P38" s="59">
        <v>12.854011398509426</v>
      </c>
      <c r="Q38" s="73"/>
      <c r="R38" s="73"/>
      <c r="S38" s="59">
        <v>13.75225291051683</v>
      </c>
    </row>
    <row r="39" spans="1:19" ht="13.5" customHeight="1" hidden="1">
      <c r="A39" s="36"/>
      <c r="B39" s="84" t="s">
        <v>38</v>
      </c>
      <c r="C39" s="85">
        <v>10111.800000000001</v>
      </c>
      <c r="D39" s="86">
        <v>102.95261561017328</v>
      </c>
      <c r="E39" s="55">
        <v>7.0279448345460365</v>
      </c>
      <c r="F39" s="87">
        <v>1665.3</v>
      </c>
      <c r="G39" s="73">
        <v>116.2</v>
      </c>
      <c r="H39" s="56">
        <v>6.383908548296207</v>
      </c>
      <c r="I39" s="57"/>
      <c r="J39" s="57"/>
      <c r="K39" s="73">
        <v>5288.8</v>
      </c>
      <c r="L39" s="73">
        <v>108.8</v>
      </c>
      <c r="M39" s="56">
        <v>7.494477060138048</v>
      </c>
      <c r="N39" s="74">
        <v>1426.7</v>
      </c>
      <c r="O39" s="73">
        <v>99.8</v>
      </c>
      <c r="P39" s="56">
        <v>7.268549652544272</v>
      </c>
      <c r="Q39" s="73">
        <v>1731</v>
      </c>
      <c r="R39" s="73">
        <v>82.6</v>
      </c>
      <c r="S39" s="56">
        <v>6.272580019785261</v>
      </c>
    </row>
    <row r="40" spans="1:19" ht="13.5" customHeight="1" hidden="1">
      <c r="A40" s="36"/>
      <c r="B40" s="84"/>
      <c r="C40" s="85"/>
      <c r="D40" s="86"/>
      <c r="E40" s="58">
        <v>100</v>
      </c>
      <c r="F40" s="87"/>
      <c r="G40" s="73"/>
      <c r="H40" s="59">
        <v>16.4688779445796</v>
      </c>
      <c r="I40" s="60"/>
      <c r="J40" s="60"/>
      <c r="K40" s="73"/>
      <c r="L40" s="73"/>
      <c r="M40" s="59">
        <v>52.30324966870389</v>
      </c>
      <c r="N40" s="75"/>
      <c r="O40" s="73"/>
      <c r="P40" s="59">
        <v>14.109258490080895</v>
      </c>
      <c r="Q40" s="73"/>
      <c r="R40" s="73"/>
      <c r="S40" s="59">
        <v>17.118613896635612</v>
      </c>
    </row>
    <row r="41" spans="1:19" ht="13.5" customHeight="1" hidden="1">
      <c r="A41" s="36"/>
      <c r="B41" s="76" t="s">
        <v>39</v>
      </c>
      <c r="C41" s="78">
        <v>5079.299999999999</v>
      </c>
      <c r="D41" s="80">
        <v>96.4</v>
      </c>
      <c r="E41" s="61">
        <v>3.5302359815373787</v>
      </c>
      <c r="F41" s="82">
        <v>574.2</v>
      </c>
      <c r="G41" s="69">
        <v>101.8</v>
      </c>
      <c r="H41" s="62">
        <v>2.2011891481605006</v>
      </c>
      <c r="I41" s="50"/>
      <c r="J41" s="50"/>
      <c r="K41" s="69">
        <v>2662.2</v>
      </c>
      <c r="L41" s="69">
        <v>104.3</v>
      </c>
      <c r="M41" s="62">
        <v>3.7724619629215534</v>
      </c>
      <c r="N41" s="71">
        <v>723.1</v>
      </c>
      <c r="O41" s="69">
        <v>116</v>
      </c>
      <c r="P41" s="62">
        <v>3.68394774917976</v>
      </c>
      <c r="Q41" s="69">
        <v>1119.8</v>
      </c>
      <c r="R41" s="69">
        <v>73.1</v>
      </c>
      <c r="S41" s="62">
        <v>4.057790355953515</v>
      </c>
    </row>
    <row r="42" spans="1:19" ht="13.5" customHeight="1" hidden="1">
      <c r="A42" s="36"/>
      <c r="B42" s="77"/>
      <c r="C42" s="79"/>
      <c r="D42" s="81"/>
      <c r="E42" s="63">
        <v>100</v>
      </c>
      <c r="F42" s="83"/>
      <c r="G42" s="70"/>
      <c r="H42" s="63">
        <v>11.304707341562818</v>
      </c>
      <c r="I42" s="54"/>
      <c r="J42" s="54"/>
      <c r="K42" s="70"/>
      <c r="L42" s="70"/>
      <c r="M42" s="64">
        <v>52.41273403815486</v>
      </c>
      <c r="N42" s="72"/>
      <c r="O42" s="70"/>
      <c r="P42" s="64">
        <v>14.236213651487411</v>
      </c>
      <c r="Q42" s="70"/>
      <c r="R42" s="70"/>
      <c r="S42" s="53">
        <v>22.046344968794916</v>
      </c>
    </row>
    <row r="43" spans="1:19" ht="13.5" customHeight="1" hidden="1">
      <c r="A43" s="36"/>
      <c r="B43" s="37" t="s">
        <v>40</v>
      </c>
      <c r="C43" s="65"/>
      <c r="D43" s="36"/>
      <c r="E43" s="36"/>
      <c r="F43" s="38"/>
      <c r="G43" s="36"/>
      <c r="H43" s="36"/>
      <c r="I43" s="36"/>
      <c r="J43" s="36"/>
      <c r="K43" s="38"/>
      <c r="L43" s="36"/>
      <c r="M43" s="36"/>
      <c r="N43" s="38"/>
      <c r="O43" s="36"/>
      <c r="P43" s="36"/>
      <c r="Q43" s="66"/>
      <c r="R43" s="65" t="s">
        <v>41</v>
      </c>
      <c r="S43" s="65"/>
    </row>
    <row r="44" spans="1:19" ht="13.5" customHeight="1" hidden="1">
      <c r="A44" s="36"/>
      <c r="B44" s="37" t="s">
        <v>42</v>
      </c>
      <c r="C44" s="6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7" t="s">
        <v>43</v>
      </c>
      <c r="S44" s="36"/>
    </row>
  </sheetData>
  <sheetProtection/>
  <mergeCells count="189">
    <mergeCell ref="B19:B20"/>
    <mergeCell ref="C19:C20"/>
    <mergeCell ref="D19:D20"/>
    <mergeCell ref="F19:F20"/>
    <mergeCell ref="G19:G20"/>
    <mergeCell ref="R19:R20"/>
    <mergeCell ref="Q19:Q20"/>
    <mergeCell ref="K19:K20"/>
    <mergeCell ref="L19:L20"/>
    <mergeCell ref="N19:N20"/>
    <mergeCell ref="K17:K18"/>
    <mergeCell ref="Q17:Q18"/>
    <mergeCell ref="R17:R18"/>
    <mergeCell ref="O19:O20"/>
    <mergeCell ref="K15:K16"/>
    <mergeCell ref="L15:L16"/>
    <mergeCell ref="N15:N16"/>
    <mergeCell ref="O15:O16"/>
    <mergeCell ref="R15:R16"/>
    <mergeCell ref="L17:L18"/>
    <mergeCell ref="B15:B16"/>
    <mergeCell ref="C15:C16"/>
    <mergeCell ref="D15:D16"/>
    <mergeCell ref="F15:F16"/>
    <mergeCell ref="G15:G16"/>
    <mergeCell ref="B17:B18"/>
    <mergeCell ref="C17:C18"/>
    <mergeCell ref="D17:D18"/>
    <mergeCell ref="F17:F18"/>
    <mergeCell ref="G17:G18"/>
    <mergeCell ref="K11:K12"/>
    <mergeCell ref="L11:L12"/>
    <mergeCell ref="N11:N12"/>
    <mergeCell ref="O11:O12"/>
    <mergeCell ref="K13:K14"/>
    <mergeCell ref="L13:L14"/>
    <mergeCell ref="N13:N14"/>
    <mergeCell ref="O13:O14"/>
    <mergeCell ref="N17:N18"/>
    <mergeCell ref="B9:B10"/>
    <mergeCell ref="B13:B14"/>
    <mergeCell ref="C13:C14"/>
    <mergeCell ref="D13:D14"/>
    <mergeCell ref="F13:F14"/>
    <mergeCell ref="G13:G14"/>
    <mergeCell ref="C9:C10"/>
    <mergeCell ref="D9:D10"/>
    <mergeCell ref="F9:F10"/>
    <mergeCell ref="G9:G10"/>
    <mergeCell ref="F7:F8"/>
    <mergeCell ref="G7:G8"/>
    <mergeCell ref="Q11:Q12"/>
    <mergeCell ref="B11:B12"/>
    <mergeCell ref="C11:C12"/>
    <mergeCell ref="D11:D12"/>
    <mergeCell ref="F11:F12"/>
    <mergeCell ref="G11:G12"/>
    <mergeCell ref="K9:K10"/>
    <mergeCell ref="L9:L10"/>
    <mergeCell ref="R23:S23"/>
    <mergeCell ref="R9:R10"/>
    <mergeCell ref="R11:R12"/>
    <mergeCell ref="N9:N10"/>
    <mergeCell ref="O9:O10"/>
    <mergeCell ref="Q9:Q10"/>
    <mergeCell ref="R13:R14"/>
    <mergeCell ref="Q13:Q14"/>
    <mergeCell ref="Q15:Q16"/>
    <mergeCell ref="O17:O18"/>
    <mergeCell ref="G5:G6"/>
    <mergeCell ref="K5:K6"/>
    <mergeCell ref="L5:L6"/>
    <mergeCell ref="N5:N6"/>
    <mergeCell ref="O5:O6"/>
    <mergeCell ref="B3:B4"/>
    <mergeCell ref="B5:B6"/>
    <mergeCell ref="C5:C6"/>
    <mergeCell ref="D5:D6"/>
    <mergeCell ref="F5:F6"/>
    <mergeCell ref="N7:N8"/>
    <mergeCell ref="Q5:Q6"/>
    <mergeCell ref="R5:R6"/>
    <mergeCell ref="O7:O8"/>
    <mergeCell ref="Q7:Q8"/>
    <mergeCell ref="R7:R8"/>
    <mergeCell ref="K3:M3"/>
    <mergeCell ref="N3:P3"/>
    <mergeCell ref="Q3:S3"/>
    <mergeCell ref="B7:B8"/>
    <mergeCell ref="C7:C8"/>
    <mergeCell ref="D7:D8"/>
    <mergeCell ref="C3:E3"/>
    <mergeCell ref="F3:H3"/>
    <mergeCell ref="K7:K8"/>
    <mergeCell ref="L7:L8"/>
    <mergeCell ref="B25:B26"/>
    <mergeCell ref="C25:E25"/>
    <mergeCell ref="F25:H25"/>
    <mergeCell ref="K25:M25"/>
    <mergeCell ref="N25:P25"/>
    <mergeCell ref="Q25:S25"/>
    <mergeCell ref="B27:B28"/>
    <mergeCell ref="C27:C28"/>
    <mergeCell ref="D27:D28"/>
    <mergeCell ref="F27:F28"/>
    <mergeCell ref="G27:G28"/>
    <mergeCell ref="K27:K28"/>
    <mergeCell ref="L27:L28"/>
    <mergeCell ref="N27:N28"/>
    <mergeCell ref="O27:O28"/>
    <mergeCell ref="Q27:Q28"/>
    <mergeCell ref="R27:R28"/>
    <mergeCell ref="B29:B30"/>
    <mergeCell ref="C29:C30"/>
    <mergeCell ref="D29:D30"/>
    <mergeCell ref="F29:F30"/>
    <mergeCell ref="G29:G30"/>
    <mergeCell ref="K29:K30"/>
    <mergeCell ref="L29:L30"/>
    <mergeCell ref="N29:N30"/>
    <mergeCell ref="O29:O30"/>
    <mergeCell ref="Q29:Q30"/>
    <mergeCell ref="R29:R30"/>
    <mergeCell ref="B31:B32"/>
    <mergeCell ref="C31:C32"/>
    <mergeCell ref="D31:D32"/>
    <mergeCell ref="F31:F32"/>
    <mergeCell ref="G31:G32"/>
    <mergeCell ref="K31:K32"/>
    <mergeCell ref="L31:L32"/>
    <mergeCell ref="N31:N32"/>
    <mergeCell ref="O31:O32"/>
    <mergeCell ref="Q31:Q32"/>
    <mergeCell ref="R31:R32"/>
    <mergeCell ref="B33:B34"/>
    <mergeCell ref="C33:C34"/>
    <mergeCell ref="D33:D34"/>
    <mergeCell ref="F33:F34"/>
    <mergeCell ref="G33:G34"/>
    <mergeCell ref="K33:K34"/>
    <mergeCell ref="L33:L34"/>
    <mergeCell ref="N33:N34"/>
    <mergeCell ref="O33:O34"/>
    <mergeCell ref="Q33:Q34"/>
    <mergeCell ref="R33:R34"/>
    <mergeCell ref="B35:B36"/>
    <mergeCell ref="C35:C36"/>
    <mergeCell ref="D35:D36"/>
    <mergeCell ref="F35:F36"/>
    <mergeCell ref="G35:G36"/>
    <mergeCell ref="K35:K36"/>
    <mergeCell ref="L35:L36"/>
    <mergeCell ref="N35:N36"/>
    <mergeCell ref="O35:O36"/>
    <mergeCell ref="Q35:Q36"/>
    <mergeCell ref="R35:R36"/>
    <mergeCell ref="B37:B38"/>
    <mergeCell ref="C37:C38"/>
    <mergeCell ref="D37:D38"/>
    <mergeCell ref="F37:F38"/>
    <mergeCell ref="G37:G38"/>
    <mergeCell ref="K37:K38"/>
    <mergeCell ref="L37:L38"/>
    <mergeCell ref="N37:N38"/>
    <mergeCell ref="O37:O38"/>
    <mergeCell ref="Q37:Q38"/>
    <mergeCell ref="R37:R38"/>
    <mergeCell ref="B39:B40"/>
    <mergeCell ref="C39:C40"/>
    <mergeCell ref="D39:D40"/>
    <mergeCell ref="F39:F40"/>
    <mergeCell ref="G39:G40"/>
    <mergeCell ref="K39:K40"/>
    <mergeCell ref="L39:L40"/>
    <mergeCell ref="N39:N40"/>
    <mergeCell ref="O39:O40"/>
    <mergeCell ref="Q39:Q40"/>
    <mergeCell ref="R39:R40"/>
    <mergeCell ref="B41:B42"/>
    <mergeCell ref="C41:C42"/>
    <mergeCell ref="D41:D42"/>
    <mergeCell ref="F41:F42"/>
    <mergeCell ref="G41:G42"/>
    <mergeCell ref="K41:K42"/>
    <mergeCell ref="L41:L42"/>
    <mergeCell ref="N41:N42"/>
    <mergeCell ref="O41:O42"/>
    <mergeCell ref="Q41:Q42"/>
    <mergeCell ref="R41:R4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2021-11-18T01:32:33Z</cp:lastPrinted>
  <dcterms:created xsi:type="dcterms:W3CDTF">1998-04-04T10:31:00Z</dcterms:created>
  <dcterms:modified xsi:type="dcterms:W3CDTF">2022-03-14T04:27:38Z</dcterms:modified>
  <cp:category/>
  <cp:version/>
  <cp:contentType/>
  <cp:contentStatus/>
</cp:coreProperties>
</file>