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6765" tabRatio="601" activeTab="0"/>
  </bookViews>
  <sheets>
    <sheet name="49(1)" sheetId="1" r:id="rId1"/>
    <sheet name="49(2)" sheetId="2" r:id="rId2"/>
    <sheet name="49(3)-(4)" sheetId="3" r:id="rId3"/>
  </sheets>
  <definedNames>
    <definedName name="_xlnm.Print_Area" localSheetId="0">'49(1)'!$B$1:$X$26</definedName>
    <definedName name="_xlnm.Print_Area" localSheetId="1">'49(2)'!$A$1:$AA$23</definedName>
    <definedName name="_xlnm.Print_Area" localSheetId="2">'49(3)-(4)'!$A$1:$Y$50</definedName>
  </definedNames>
  <calcPr fullCalcOnLoad="1"/>
</workbook>
</file>

<file path=xl/sharedStrings.xml><?xml version="1.0" encoding="utf-8"?>
<sst xmlns="http://schemas.openxmlformats.org/spreadsheetml/2006/main" count="562" uniqueCount="71">
  <si>
    <t>単位　便</t>
  </si>
  <si>
    <t>（1）　運　航　</t>
  </si>
  <si>
    <t>(2017)</t>
  </si>
  <si>
    <t>月</t>
  </si>
  <si>
    <t>予定便数</t>
  </si>
  <si>
    <t>到　着</t>
  </si>
  <si>
    <t>総　　　　　　　　　数</t>
  </si>
  <si>
    <t>平成31</t>
  </si>
  <si>
    <t>乗　客</t>
  </si>
  <si>
    <t>降　客</t>
  </si>
  <si>
    <t>単位　人</t>
  </si>
  <si>
    <t xml:space="preserve"> 利   用   状   況</t>
  </si>
  <si>
    <t>注1　片道を1便とする。</t>
  </si>
  <si>
    <t>-</t>
  </si>
  <si>
    <t>　 2　その他は，不定期便（臨時便，ダイバート便，チャーター便）の合計である。</t>
  </si>
  <si>
    <t>そ　　　の　　　他</t>
  </si>
  <si>
    <t>ソ　　ウ　　ル　　線</t>
  </si>
  <si>
    <t>東　　　　京　　　　線</t>
  </si>
  <si>
    <t>そ　の　他</t>
  </si>
  <si>
    <t>そ　　　の　　　他</t>
  </si>
  <si>
    <t>年度</t>
  </si>
  <si>
    <t xml:space="preserve"> 　　(　航　空　郵　便　）</t>
  </si>
  <si>
    <t xml:space="preserve">  人  員</t>
  </si>
  <si>
    <t>運　航　便　数</t>
  </si>
  <si>
    <t>運航便数</t>
  </si>
  <si>
    <t>大阪（伊丹・関西）線</t>
  </si>
  <si>
    <t>　　期　　　　　便　　　　　（　　　　　国　　　　　内　　　　　線　　　　　）</t>
  </si>
  <si>
    <t>国   内   総   数</t>
  </si>
  <si>
    <t>　線　　　）</t>
  </si>
  <si>
    <t xml:space="preserve"> 名　　古　　屋　　線</t>
  </si>
  <si>
    <t>発　送</t>
  </si>
  <si>
    <t xml:space="preserve">   状  況</t>
  </si>
  <si>
    <t>台　　　北　　　線</t>
  </si>
  <si>
    <t>名　　古　　屋　　線</t>
  </si>
  <si>
    <t>注　その他は，不定期便（臨時便，ダイバート便，チャーター便）の合計である。</t>
  </si>
  <si>
    <t>上　　　海　　　線</t>
  </si>
  <si>
    <t>国     内     総     数</t>
  </si>
  <si>
    <t>資料　地域振興部</t>
  </si>
  <si>
    <t>定　　　期　　　便　　　(　　　国　　　際　　　線　　　）</t>
  </si>
  <si>
    <t>資料　地域振興部</t>
  </si>
  <si>
    <t>大阪（伊丹・関西）線</t>
  </si>
  <si>
    <t>名　古　屋　線　</t>
  </si>
  <si>
    <t>年</t>
  </si>
  <si>
    <t>東　　　京　　　線</t>
  </si>
  <si>
    <t>定　　　期　　　便　　　（　　　国　　　内　　　</t>
  </si>
  <si>
    <t>定　　　</t>
  </si>
  <si>
    <t>　　期　　　　　便　　　　　（　　　　　国　　　　　内　　　　　線　　　　　）</t>
  </si>
  <si>
    <t>4</t>
  </si>
  <si>
    <t>単位　kg</t>
  </si>
  <si>
    <t>1</t>
  </si>
  <si>
    <t>年度及び月次</t>
  </si>
  <si>
    <t>総　　　　　　 数</t>
  </si>
  <si>
    <t xml:space="preserve"> 　　(　航　空　貨　物　）</t>
  </si>
  <si>
    <t>（3）　貨　物　輸　送　状　況　</t>
  </si>
  <si>
    <t>（4）　貨　物　輸　送　状　況　</t>
  </si>
  <si>
    <t>（2）　乗　降　客　</t>
  </si>
  <si>
    <t>(2018)</t>
  </si>
  <si>
    <t>総　　　　数</t>
  </si>
  <si>
    <t>小　計</t>
  </si>
  <si>
    <t>令和元</t>
  </si>
  <si>
    <t>平成29</t>
  </si>
  <si>
    <t>(2019)</t>
  </si>
  <si>
    <t>令和 2</t>
  </si>
  <si>
    <t xml:space="preserve">49 　旭   川   空   港  </t>
  </si>
  <si>
    <t>定期便（国際線）</t>
  </si>
  <si>
    <t>-</t>
  </si>
  <si>
    <t>-</t>
  </si>
  <si>
    <t>定　　　　期　　　　便　　　　（　　　</t>
  </si>
  <si>
    <t>　　国　　　　内　　　　線　　　　）</t>
  </si>
  <si>
    <t>注1　定期便(国際線)は，国際線の全就航路線の乗降客人員の合計である。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</si>
  <si>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その他は，不定期便（臨時便，ダイバート便，チャーター便）の合計である。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</si>
</sst>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¥&quot;#,##0_);[Red]\(&quot;¥&quot;#,##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trike/>
      <sz val="9"/>
      <color indexed="10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1.5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indexed="9"/>
      </right>
      <top/>
      <bottom/>
    </border>
    <border>
      <left style="thin"/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5"/>
    </xf>
    <xf numFmtId="0" fontId="7" fillId="0" borderId="12" xfId="0" applyFont="1" applyFill="1" applyBorder="1" applyAlignment="1">
      <alignment horizontal="left" vertical="center" indent="15"/>
    </xf>
    <xf numFmtId="176" fontId="11" fillId="0" borderId="13" xfId="0" applyNumberFormat="1" applyFont="1" applyFill="1" applyBorder="1" applyAlignment="1">
      <alignment horizontal="center" vertical="center" shrinkToFit="1"/>
    </xf>
    <xf numFmtId="38" fontId="7" fillId="0" borderId="0" xfId="48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 shrinkToFit="1"/>
    </xf>
    <xf numFmtId="38" fontId="7" fillId="0" borderId="14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38" fontId="8" fillId="0" borderId="16" xfId="48" applyFont="1" applyFill="1" applyBorder="1" applyAlignment="1">
      <alignment horizontal="right" vertical="center" shrinkToFit="1"/>
    </xf>
    <xf numFmtId="38" fontId="7" fillId="0" borderId="0" xfId="48" applyFont="1" applyFill="1" applyBorder="1" applyAlignment="1">
      <alignment vertical="center" shrinkToFit="1"/>
    </xf>
    <xf numFmtId="0" fontId="1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12" fillId="0" borderId="17" xfId="0" applyNumberFormat="1" applyFont="1" applyFill="1" applyBorder="1" applyAlignment="1">
      <alignment horizontal="center" vertical="center" shrinkToFit="1"/>
    </xf>
    <xf numFmtId="38" fontId="7" fillId="0" borderId="18" xfId="48" applyFont="1" applyFill="1" applyBorder="1" applyAlignment="1">
      <alignment horizontal="right" vertical="center" shrinkToFit="1"/>
    </xf>
    <xf numFmtId="38" fontId="8" fillId="0" borderId="18" xfId="48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38" fontId="7" fillId="0" borderId="18" xfId="48" applyFont="1" applyFill="1" applyBorder="1" applyAlignment="1">
      <alignment vertical="center" shrinkToFit="1"/>
    </xf>
    <xf numFmtId="38" fontId="7" fillId="0" borderId="14" xfId="48" applyFont="1" applyFill="1" applyBorder="1" applyAlignment="1">
      <alignment vertical="center" shrinkToFit="1"/>
    </xf>
    <xf numFmtId="38" fontId="7" fillId="0" borderId="19" xfId="48" applyFont="1" applyFill="1" applyBorder="1" applyAlignment="1">
      <alignment vertical="center" shrinkToFit="1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8" fontId="8" fillId="0" borderId="18" xfId="48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177" fontId="12" fillId="0" borderId="20" xfId="0" applyNumberFormat="1" applyFont="1" applyFill="1" applyBorder="1" applyAlignment="1">
      <alignment horizontal="center" vertical="center" shrinkToFit="1"/>
    </xf>
    <xf numFmtId="177" fontId="12" fillId="0" borderId="17" xfId="0" applyNumberFormat="1" applyFont="1" applyFill="1" applyBorder="1" applyAlignment="1">
      <alignment horizontal="center" vertical="center" shrinkToFit="1"/>
    </xf>
    <xf numFmtId="38" fontId="7" fillId="0" borderId="21" xfId="48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38" fontId="8" fillId="0" borderId="16" xfId="48" applyFont="1" applyFill="1" applyBorder="1" applyAlignment="1">
      <alignment horizontal="center" vertical="center" shrinkToFit="1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right" vertical="center" shrinkToFit="1"/>
    </xf>
    <xf numFmtId="38" fontId="5" fillId="0" borderId="23" xfId="48" applyFont="1" applyFill="1" applyBorder="1" applyAlignment="1">
      <alignment horizontal="right" vertical="center" shrinkToFit="1"/>
    </xf>
    <xf numFmtId="0" fontId="54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right" vertical="center" shrinkToFit="1"/>
    </xf>
    <xf numFmtId="38" fontId="5" fillId="0" borderId="14" xfId="48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right" vertical="center" shrinkToFit="1"/>
    </xf>
    <xf numFmtId="177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5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 shrinkToFit="1"/>
    </xf>
    <xf numFmtId="177" fontId="5" fillId="0" borderId="1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right" vertical="center" shrinkToFit="1"/>
    </xf>
    <xf numFmtId="176" fontId="5" fillId="0" borderId="29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26" xfId="48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5" fillId="0" borderId="14" xfId="48" applyFont="1" applyFill="1" applyBorder="1" applyAlignment="1">
      <alignment horizontal="right" vertical="center" shrinkToFit="1"/>
    </xf>
    <xf numFmtId="38" fontId="5" fillId="0" borderId="28" xfId="48" applyFont="1" applyFill="1" applyBorder="1" applyAlignment="1">
      <alignment horizontal="right" vertical="center" shrinkToFit="1"/>
    </xf>
    <xf numFmtId="38" fontId="5" fillId="0" borderId="31" xfId="48" applyFont="1" applyFill="1" applyBorder="1" applyAlignment="1">
      <alignment horizontal="right" vertical="center" shrinkToFit="1"/>
    </xf>
    <xf numFmtId="38" fontId="5" fillId="0" borderId="32" xfId="48" applyFont="1" applyFill="1" applyBorder="1" applyAlignment="1">
      <alignment horizontal="right" vertical="center" shrinkToFit="1"/>
    </xf>
    <xf numFmtId="38" fontId="5" fillId="0" borderId="15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38" fontId="6" fillId="0" borderId="33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178" fontId="7" fillId="0" borderId="21" xfId="48" applyNumberFormat="1" applyFont="1" applyFill="1" applyBorder="1" applyAlignment="1">
      <alignment horizontal="right" vertical="center" shrinkToFit="1"/>
    </xf>
    <xf numFmtId="178" fontId="8" fillId="0" borderId="19" xfId="48" applyNumberFormat="1" applyFont="1" applyFill="1" applyBorder="1" applyAlignment="1">
      <alignment horizontal="right" vertical="center" shrinkToFit="1"/>
    </xf>
    <xf numFmtId="178" fontId="7" fillId="0" borderId="14" xfId="48" applyNumberFormat="1" applyFont="1" applyFill="1" applyBorder="1" applyAlignment="1">
      <alignment horizontal="right" vertical="center" shrinkToFit="1"/>
    </xf>
    <xf numFmtId="178" fontId="7" fillId="0" borderId="15" xfId="48" applyNumberFormat="1" applyFont="1" applyFill="1" applyBorder="1" applyAlignment="1">
      <alignment horizontal="right" vertical="center" shrinkToFit="1"/>
    </xf>
    <xf numFmtId="176" fontId="8" fillId="0" borderId="21" xfId="48" applyNumberFormat="1" applyFont="1" applyFill="1" applyBorder="1" applyAlignment="1">
      <alignment horizontal="center" vertical="center" shrinkToFit="1"/>
    </xf>
    <xf numFmtId="178" fontId="8" fillId="0" borderId="21" xfId="48" applyNumberFormat="1" applyFont="1" applyFill="1" applyBorder="1" applyAlignment="1">
      <alignment horizontal="right" vertical="center" shrinkToFit="1"/>
    </xf>
    <xf numFmtId="178" fontId="8" fillId="0" borderId="16" xfId="48" applyNumberFormat="1" applyFont="1" applyFill="1" applyBorder="1" applyAlignment="1">
      <alignment horizontal="right" vertical="center" shrinkToFit="1"/>
    </xf>
    <xf numFmtId="176" fontId="7" fillId="0" borderId="28" xfId="48" applyNumberFormat="1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horizontal="right" vertical="center" shrinkToFit="1"/>
    </xf>
    <xf numFmtId="38" fontId="8" fillId="0" borderId="14" xfId="48" applyFont="1" applyFill="1" applyBorder="1" applyAlignment="1">
      <alignment horizontal="right" vertical="center" shrinkToFit="1"/>
    </xf>
    <xf numFmtId="38" fontId="6" fillId="0" borderId="14" xfId="48" applyFont="1" applyFill="1" applyBorder="1" applyAlignment="1">
      <alignment horizontal="right" vertical="center" shrinkToFit="1"/>
    </xf>
    <xf numFmtId="178" fontId="8" fillId="0" borderId="14" xfId="48" applyNumberFormat="1" applyFont="1" applyFill="1" applyBorder="1" applyAlignment="1">
      <alignment horizontal="right" vertical="center" shrinkToFit="1"/>
    </xf>
    <xf numFmtId="38" fontId="8" fillId="0" borderId="24" xfId="48" applyFont="1" applyFill="1" applyBorder="1" applyAlignment="1">
      <alignment vertical="center" shrinkToFit="1"/>
    </xf>
    <xf numFmtId="38" fontId="8" fillId="0" borderId="0" xfId="48" applyFont="1" applyFill="1" applyBorder="1" applyAlignment="1">
      <alignment vertical="center" shrinkToFit="1"/>
    </xf>
    <xf numFmtId="38" fontId="8" fillId="0" borderId="35" xfId="48" applyFont="1" applyFill="1" applyBorder="1" applyAlignment="1">
      <alignment vertical="center" shrinkToFit="1"/>
    </xf>
    <xf numFmtId="38" fontId="8" fillId="0" borderId="19" xfId="48" applyFont="1" applyFill="1" applyBorder="1" applyAlignment="1">
      <alignment vertical="center" shrinkToFit="1"/>
    </xf>
    <xf numFmtId="38" fontId="8" fillId="0" borderId="18" xfId="48" applyFont="1" applyFill="1" applyBorder="1" applyAlignment="1">
      <alignment horizontal="right" vertical="center" shrinkToFit="1"/>
    </xf>
    <xf numFmtId="177" fontId="5" fillId="0" borderId="36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left" vertical="center"/>
    </xf>
    <xf numFmtId="176" fontId="5" fillId="0" borderId="40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177" fontId="12" fillId="0" borderId="1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G26"/>
  <sheetViews>
    <sheetView showGridLines="0" tabSelected="1" view="pageBreakPreview" zoomScale="85" zoomScaleSheetLayoutView="85" zoomScalePageLayoutView="0" workbookViewId="0" topLeftCell="A1">
      <selection activeCell="B1" sqref="B1"/>
    </sheetView>
  </sheetViews>
  <sheetFormatPr defaultColWidth="9.75390625" defaultRowHeight="14.25" customHeight="1"/>
  <cols>
    <col min="1" max="1" width="1.4921875" style="1" customWidth="1"/>
    <col min="2" max="2" width="6.625" style="2" customWidth="1"/>
    <col min="3" max="3" width="5.625" style="3" customWidth="1"/>
    <col min="4" max="4" width="3.625" style="3" customWidth="1"/>
    <col min="5" max="5" width="3.625" style="1" customWidth="1"/>
    <col min="6" max="7" width="9.125" style="1" customWidth="1"/>
    <col min="8" max="13" width="8.125" style="1" customWidth="1"/>
    <col min="14" max="14" width="6.125" style="1" customWidth="1"/>
    <col min="15" max="20" width="7.625" style="1" customWidth="1"/>
    <col min="21" max="22" width="7.625" style="4" customWidth="1"/>
    <col min="23" max="23" width="9.625" style="4" customWidth="1"/>
    <col min="24" max="24" width="5.875" style="1" customWidth="1"/>
    <col min="25" max="25" width="6.50390625" style="1" customWidth="1"/>
    <col min="26" max="31" width="5.875" style="1" customWidth="1"/>
    <col min="32" max="33" width="5.875" style="4" customWidth="1"/>
    <col min="34" max="16384" width="9.75390625" style="1" customWidth="1"/>
  </cols>
  <sheetData>
    <row r="1" spans="12:33" s="5" customFormat="1" ht="18" customHeight="1">
      <c r="L1" s="31"/>
      <c r="M1" s="31" t="s">
        <v>63</v>
      </c>
      <c r="N1" s="31"/>
      <c r="O1" s="40" t="s">
        <v>11</v>
      </c>
      <c r="Q1" s="43"/>
      <c r="R1" s="43"/>
      <c r="U1" s="50"/>
      <c r="V1" s="50"/>
      <c r="W1" s="50"/>
      <c r="AF1" s="50"/>
      <c r="AG1" s="50"/>
    </row>
    <row r="2" spans="15:33" s="6" customFormat="1" ht="15" customHeight="1">
      <c r="O2" s="41"/>
      <c r="P2" s="41"/>
      <c r="Q2" s="41"/>
      <c r="R2" s="41"/>
      <c r="U2" s="48"/>
      <c r="V2" s="48"/>
      <c r="W2" s="48"/>
      <c r="AF2" s="48"/>
      <c r="AG2" s="48"/>
    </row>
    <row r="3" spans="12:33" s="6" customFormat="1" ht="15" customHeight="1">
      <c r="L3" s="32"/>
      <c r="M3" s="32" t="s">
        <v>1</v>
      </c>
      <c r="N3" s="32"/>
      <c r="O3" s="1" t="s">
        <v>31</v>
      </c>
      <c r="U3" s="48"/>
      <c r="V3" s="48"/>
      <c r="W3" s="48"/>
      <c r="AF3" s="48"/>
      <c r="AG3" s="48"/>
    </row>
    <row r="4" spans="2:33" s="6" customFormat="1" ht="15" customHeight="1">
      <c r="B4" s="9" t="s">
        <v>0</v>
      </c>
      <c r="AF4" s="48"/>
      <c r="AG4" s="48"/>
    </row>
    <row r="5" spans="2:29" s="6" customFormat="1" ht="18" customHeight="1">
      <c r="B5" s="163" t="s">
        <v>50</v>
      </c>
      <c r="C5" s="163"/>
      <c r="D5" s="163"/>
      <c r="E5" s="164"/>
      <c r="F5" s="169" t="s">
        <v>57</v>
      </c>
      <c r="G5" s="170"/>
      <c r="H5" s="148" t="s">
        <v>44</v>
      </c>
      <c r="I5" s="149"/>
      <c r="J5" s="149"/>
      <c r="K5" s="149"/>
      <c r="L5" s="149"/>
      <c r="M5" s="149"/>
      <c r="O5" s="150" t="s">
        <v>28</v>
      </c>
      <c r="P5" s="151"/>
      <c r="Q5" s="152" t="s">
        <v>38</v>
      </c>
      <c r="R5" s="153"/>
      <c r="S5" s="153"/>
      <c r="T5" s="153"/>
      <c r="U5" s="153"/>
      <c r="V5" s="153"/>
      <c r="W5" s="146" t="s">
        <v>18</v>
      </c>
      <c r="AB5" s="57"/>
      <c r="AC5" s="57"/>
    </row>
    <row r="6" spans="2:29" s="6" customFormat="1" ht="18" customHeight="1">
      <c r="B6" s="165"/>
      <c r="C6" s="165"/>
      <c r="D6" s="165"/>
      <c r="E6" s="166"/>
      <c r="F6" s="171"/>
      <c r="G6" s="172"/>
      <c r="H6" s="154" t="s">
        <v>36</v>
      </c>
      <c r="I6" s="155"/>
      <c r="J6" s="154" t="s">
        <v>43</v>
      </c>
      <c r="K6" s="155"/>
      <c r="L6" s="154" t="s">
        <v>25</v>
      </c>
      <c r="M6" s="155"/>
      <c r="O6" s="156" t="s">
        <v>41</v>
      </c>
      <c r="P6" s="155"/>
      <c r="Q6" s="157" t="s">
        <v>16</v>
      </c>
      <c r="R6" s="158"/>
      <c r="S6" s="154" t="s">
        <v>32</v>
      </c>
      <c r="T6" s="155"/>
      <c r="U6" s="157" t="s">
        <v>35</v>
      </c>
      <c r="V6" s="158"/>
      <c r="W6" s="147"/>
      <c r="AB6" s="57"/>
      <c r="AC6" s="57"/>
    </row>
    <row r="7" spans="2:25" s="7" customFormat="1" ht="18" customHeight="1">
      <c r="B7" s="167"/>
      <c r="C7" s="167"/>
      <c r="D7" s="167"/>
      <c r="E7" s="168"/>
      <c r="F7" s="22" t="s">
        <v>4</v>
      </c>
      <c r="G7" s="22" t="s">
        <v>24</v>
      </c>
      <c r="H7" s="28" t="s">
        <v>4</v>
      </c>
      <c r="I7" s="28" t="s">
        <v>24</v>
      </c>
      <c r="J7" s="28" t="s">
        <v>4</v>
      </c>
      <c r="K7" s="28" t="s">
        <v>24</v>
      </c>
      <c r="L7" s="33" t="s">
        <v>4</v>
      </c>
      <c r="M7" s="28" t="s">
        <v>24</v>
      </c>
      <c r="N7" s="36"/>
      <c r="O7" s="28" t="s">
        <v>4</v>
      </c>
      <c r="P7" s="28" t="s">
        <v>24</v>
      </c>
      <c r="Q7" s="45" t="s">
        <v>4</v>
      </c>
      <c r="R7" s="45" t="s">
        <v>24</v>
      </c>
      <c r="S7" s="33" t="s">
        <v>4</v>
      </c>
      <c r="T7" s="33" t="s">
        <v>24</v>
      </c>
      <c r="U7" s="45" t="s">
        <v>4</v>
      </c>
      <c r="V7" s="45" t="s">
        <v>24</v>
      </c>
      <c r="W7" s="44" t="s">
        <v>23</v>
      </c>
      <c r="X7" s="54"/>
      <c r="Y7" s="54"/>
    </row>
    <row r="8" spans="2:29" s="6" customFormat="1" ht="15.75" customHeight="1">
      <c r="B8" s="10" t="s">
        <v>60</v>
      </c>
      <c r="C8" s="14" t="s">
        <v>20</v>
      </c>
      <c r="D8" s="161" t="s">
        <v>2</v>
      </c>
      <c r="E8" s="162"/>
      <c r="F8" s="23">
        <v>6200</v>
      </c>
      <c r="G8" s="23">
        <v>6430</v>
      </c>
      <c r="H8" s="23">
        <v>6006</v>
      </c>
      <c r="I8" s="23">
        <v>5973</v>
      </c>
      <c r="J8" s="23">
        <v>5110</v>
      </c>
      <c r="K8" s="23">
        <v>5085</v>
      </c>
      <c r="L8" s="34">
        <v>216</v>
      </c>
      <c r="M8" s="34">
        <v>216</v>
      </c>
      <c r="N8" s="37"/>
      <c r="O8" s="34">
        <v>680</v>
      </c>
      <c r="P8" s="34">
        <v>672</v>
      </c>
      <c r="Q8" s="46" t="s">
        <v>13</v>
      </c>
      <c r="R8" s="46" t="s">
        <v>13</v>
      </c>
      <c r="S8" s="46">
        <v>94</v>
      </c>
      <c r="T8" s="46">
        <v>94</v>
      </c>
      <c r="U8" s="46">
        <v>100</v>
      </c>
      <c r="V8" s="46">
        <v>100</v>
      </c>
      <c r="W8" s="46">
        <v>263</v>
      </c>
      <c r="AB8" s="48"/>
      <c r="AC8" s="48"/>
    </row>
    <row r="9" spans="2:29" s="6" customFormat="1" ht="15.75" customHeight="1">
      <c r="B9" s="10">
        <v>30</v>
      </c>
      <c r="C9" s="10"/>
      <c r="D9" s="161" t="s">
        <v>56</v>
      </c>
      <c r="E9" s="162"/>
      <c r="F9" s="23">
        <v>6072</v>
      </c>
      <c r="G9" s="23">
        <v>6228</v>
      </c>
      <c r="H9" s="23">
        <v>5846</v>
      </c>
      <c r="I9" s="23">
        <v>5825</v>
      </c>
      <c r="J9" s="23">
        <v>5110</v>
      </c>
      <c r="K9" s="23">
        <v>5093</v>
      </c>
      <c r="L9" s="34">
        <v>56</v>
      </c>
      <c r="M9" s="34">
        <v>56</v>
      </c>
      <c r="N9" s="37"/>
      <c r="O9" s="34">
        <v>680</v>
      </c>
      <c r="P9" s="34">
        <v>676</v>
      </c>
      <c r="Q9" s="126" t="s">
        <v>13</v>
      </c>
      <c r="R9" s="126" t="s">
        <v>13</v>
      </c>
      <c r="S9" s="46">
        <v>226</v>
      </c>
      <c r="T9" s="46">
        <v>226</v>
      </c>
      <c r="U9" s="126" t="s">
        <v>13</v>
      </c>
      <c r="V9" s="126" t="s">
        <v>13</v>
      </c>
      <c r="W9" s="46">
        <v>177</v>
      </c>
      <c r="AB9" s="48"/>
      <c r="AC9" s="48"/>
    </row>
    <row r="10" spans="2:29" s="8" customFormat="1" ht="15.75" customHeight="1">
      <c r="B10" s="125" t="s">
        <v>59</v>
      </c>
      <c r="C10" s="15" t="s">
        <v>20</v>
      </c>
      <c r="D10" s="159" t="s">
        <v>61</v>
      </c>
      <c r="E10" s="160"/>
      <c r="F10" s="141">
        <f>SUM(H10,Q10,S10,U10)</f>
        <v>6196</v>
      </c>
      <c r="G10" s="142">
        <f>SUM(I10,R10,T10,V10,W10)</f>
        <v>6179</v>
      </c>
      <c r="H10" s="142">
        <f>SUM(J10,L10,O10)</f>
        <v>5814</v>
      </c>
      <c r="I10" s="142">
        <f>SUM(K10,M10,P10)</f>
        <v>5779</v>
      </c>
      <c r="J10" s="142">
        <f>SUM(J12:J23)</f>
        <v>5060</v>
      </c>
      <c r="K10" s="143">
        <f>SUM(K12:K23)</f>
        <v>5031</v>
      </c>
      <c r="L10" s="144">
        <f>SUM(L12:L23)</f>
        <v>56</v>
      </c>
      <c r="M10" s="144">
        <f>SUM(M12:M23)</f>
        <v>56</v>
      </c>
      <c r="N10" s="145"/>
      <c r="O10" s="144">
        <f aca="true" t="shared" si="0" ref="O10:W10">SUM(O12:O23)</f>
        <v>698</v>
      </c>
      <c r="P10" s="144">
        <f t="shared" si="0"/>
        <v>692</v>
      </c>
      <c r="Q10" s="134">
        <f t="shared" si="0"/>
        <v>172</v>
      </c>
      <c r="R10" s="134">
        <f t="shared" si="0"/>
        <v>170</v>
      </c>
      <c r="S10" s="144">
        <f t="shared" si="0"/>
        <v>210</v>
      </c>
      <c r="T10" s="144">
        <f t="shared" si="0"/>
        <v>210</v>
      </c>
      <c r="U10" s="127" t="s">
        <v>66</v>
      </c>
      <c r="V10" s="127" t="s">
        <v>66</v>
      </c>
      <c r="W10" s="134">
        <f t="shared" si="0"/>
        <v>20</v>
      </c>
      <c r="AB10" s="58"/>
      <c r="AC10" s="58"/>
    </row>
    <row r="11" spans="2:29" s="8" customFormat="1" ht="15.75" customHeight="1">
      <c r="B11" s="11"/>
      <c r="C11" s="10"/>
      <c r="D11" s="10"/>
      <c r="E11" s="18"/>
      <c r="F11" s="24"/>
      <c r="G11" s="24"/>
      <c r="H11" s="29"/>
      <c r="I11" s="29"/>
      <c r="J11" s="29"/>
      <c r="K11" s="30"/>
      <c r="L11" s="35"/>
      <c r="M11" s="35"/>
      <c r="N11" s="37"/>
      <c r="O11" s="35"/>
      <c r="P11" s="42"/>
      <c r="Q11" s="131"/>
      <c r="R11" s="132"/>
      <c r="S11" s="47"/>
      <c r="T11" s="49"/>
      <c r="U11" s="131"/>
      <c r="V11" s="132"/>
      <c r="W11" s="130"/>
      <c r="AB11" s="58"/>
      <c r="AC11" s="58"/>
    </row>
    <row r="12" spans="2:29" s="6" customFormat="1" ht="15.75" customHeight="1">
      <c r="B12" s="10" t="s">
        <v>7</v>
      </c>
      <c r="C12" s="16" t="s">
        <v>42</v>
      </c>
      <c r="D12" s="17" t="s">
        <v>47</v>
      </c>
      <c r="E12" s="19" t="s">
        <v>3</v>
      </c>
      <c r="F12" s="25">
        <f>SUM(H12,Q12,S12,U12)</f>
        <v>498</v>
      </c>
      <c r="G12" s="25">
        <f>SUM(I12,R12,T12,V12,W12)</f>
        <v>497</v>
      </c>
      <c r="H12" s="25">
        <f aca="true" t="shared" si="1" ref="H12:I23">SUM(J12,L12,O12)</f>
        <v>480</v>
      </c>
      <c r="I12" s="25">
        <f t="shared" si="1"/>
        <v>479</v>
      </c>
      <c r="J12" s="25">
        <v>420</v>
      </c>
      <c r="K12" s="25">
        <v>419</v>
      </c>
      <c r="L12" s="128" t="s">
        <v>13</v>
      </c>
      <c r="M12" s="128" t="s">
        <v>13</v>
      </c>
      <c r="N12" s="38"/>
      <c r="O12" s="25">
        <v>60</v>
      </c>
      <c r="P12" s="25">
        <v>60</v>
      </c>
      <c r="Q12" s="128" t="s">
        <v>13</v>
      </c>
      <c r="R12" s="128" t="s">
        <v>13</v>
      </c>
      <c r="S12" s="25">
        <v>18</v>
      </c>
      <c r="T12" s="25">
        <v>18</v>
      </c>
      <c r="U12" s="128" t="s">
        <v>13</v>
      </c>
      <c r="V12" s="128" t="s">
        <v>13</v>
      </c>
      <c r="W12" s="133" t="s">
        <v>13</v>
      </c>
      <c r="AB12" s="48"/>
      <c r="AC12" s="48"/>
    </row>
    <row r="13" spans="2:29" s="6" customFormat="1" ht="15.75" customHeight="1">
      <c r="B13" s="10" t="s">
        <v>59</v>
      </c>
      <c r="C13" s="14" t="s">
        <v>42</v>
      </c>
      <c r="D13" s="10">
        <v>5</v>
      </c>
      <c r="E13" s="19" t="s">
        <v>3</v>
      </c>
      <c r="F13" s="25">
        <f aca="true" t="shared" si="2" ref="F13:F23">SUM(H13,Q13,S13,U13)</f>
        <v>512</v>
      </c>
      <c r="G13" s="25">
        <f aca="true" t="shared" si="3" ref="G13:G23">SUM(I13,R13,T13,V13,W13)</f>
        <v>516</v>
      </c>
      <c r="H13" s="25">
        <f t="shared" si="1"/>
        <v>496</v>
      </c>
      <c r="I13" s="25">
        <f t="shared" si="1"/>
        <v>496</v>
      </c>
      <c r="J13" s="25">
        <v>434</v>
      </c>
      <c r="K13" s="25">
        <v>434</v>
      </c>
      <c r="L13" s="128" t="s">
        <v>13</v>
      </c>
      <c r="M13" s="128" t="s">
        <v>13</v>
      </c>
      <c r="N13" s="38"/>
      <c r="O13" s="25">
        <v>62</v>
      </c>
      <c r="P13" s="25">
        <v>62</v>
      </c>
      <c r="Q13" s="128" t="s">
        <v>13</v>
      </c>
      <c r="R13" s="128" t="s">
        <v>13</v>
      </c>
      <c r="S13" s="25">
        <v>16</v>
      </c>
      <c r="T13" s="25">
        <v>16</v>
      </c>
      <c r="U13" s="128" t="s">
        <v>13</v>
      </c>
      <c r="V13" s="128" t="s">
        <v>13</v>
      </c>
      <c r="W13" s="46">
        <v>4</v>
      </c>
      <c r="AB13" s="48"/>
      <c r="AC13" s="48"/>
    </row>
    <row r="14" spans="2:29" s="6" customFormat="1" ht="15.75" customHeight="1">
      <c r="B14" s="10"/>
      <c r="C14" s="10"/>
      <c r="D14" s="17">
        <v>6</v>
      </c>
      <c r="E14" s="20"/>
      <c r="F14" s="25">
        <f t="shared" si="2"/>
        <v>544</v>
      </c>
      <c r="G14" s="25">
        <f t="shared" si="3"/>
        <v>548</v>
      </c>
      <c r="H14" s="25">
        <f t="shared" si="1"/>
        <v>480</v>
      </c>
      <c r="I14" s="25">
        <f t="shared" si="1"/>
        <v>480</v>
      </c>
      <c r="J14" s="25">
        <v>420</v>
      </c>
      <c r="K14" s="25">
        <v>420</v>
      </c>
      <c r="L14" s="128" t="s">
        <v>13</v>
      </c>
      <c r="M14" s="128" t="s">
        <v>13</v>
      </c>
      <c r="N14" s="38"/>
      <c r="O14" s="25">
        <v>60</v>
      </c>
      <c r="P14" s="25">
        <v>60</v>
      </c>
      <c r="Q14" s="46">
        <v>42</v>
      </c>
      <c r="R14" s="46">
        <v>42</v>
      </c>
      <c r="S14" s="25">
        <v>22</v>
      </c>
      <c r="T14" s="25">
        <v>22</v>
      </c>
      <c r="U14" s="128" t="s">
        <v>13</v>
      </c>
      <c r="V14" s="128" t="s">
        <v>13</v>
      </c>
      <c r="W14" s="46">
        <v>4</v>
      </c>
      <c r="AB14" s="48"/>
      <c r="AC14" s="48"/>
    </row>
    <row r="15" spans="2:29" s="6" customFormat="1" ht="15.75" customHeight="1">
      <c r="B15" s="10"/>
      <c r="C15" s="10"/>
      <c r="D15" s="10">
        <v>7</v>
      </c>
      <c r="E15" s="20"/>
      <c r="F15" s="26">
        <f t="shared" si="2"/>
        <v>558</v>
      </c>
      <c r="G15" s="26">
        <f t="shared" si="3"/>
        <v>557</v>
      </c>
      <c r="H15" s="26">
        <f t="shared" si="1"/>
        <v>496</v>
      </c>
      <c r="I15" s="26">
        <f t="shared" si="1"/>
        <v>495</v>
      </c>
      <c r="J15" s="26">
        <v>434</v>
      </c>
      <c r="K15" s="26">
        <v>433</v>
      </c>
      <c r="L15" s="128" t="s">
        <v>13</v>
      </c>
      <c r="M15" s="128" t="s">
        <v>13</v>
      </c>
      <c r="N15" s="38"/>
      <c r="O15" s="25">
        <v>62</v>
      </c>
      <c r="P15" s="25">
        <v>62</v>
      </c>
      <c r="Q15" s="46">
        <v>44</v>
      </c>
      <c r="R15" s="46">
        <v>44</v>
      </c>
      <c r="S15" s="25">
        <v>18</v>
      </c>
      <c r="T15" s="25">
        <v>18</v>
      </c>
      <c r="U15" s="128" t="s">
        <v>13</v>
      </c>
      <c r="V15" s="128" t="s">
        <v>13</v>
      </c>
      <c r="W15" s="133" t="s">
        <v>13</v>
      </c>
      <c r="AB15" s="48"/>
      <c r="AC15" s="48"/>
    </row>
    <row r="16" spans="2:29" s="6" customFormat="1" ht="15.75" customHeight="1">
      <c r="B16" s="10"/>
      <c r="C16" s="10"/>
      <c r="D16" s="17">
        <v>8</v>
      </c>
      <c r="E16" s="20"/>
      <c r="F16" s="25">
        <f t="shared" si="2"/>
        <v>616</v>
      </c>
      <c r="G16" s="25">
        <f t="shared" si="3"/>
        <v>614</v>
      </c>
      <c r="H16" s="25">
        <f t="shared" si="1"/>
        <v>552</v>
      </c>
      <c r="I16" s="25">
        <f t="shared" si="1"/>
        <v>550</v>
      </c>
      <c r="J16" s="25">
        <v>434</v>
      </c>
      <c r="K16" s="25">
        <v>434</v>
      </c>
      <c r="L16" s="25">
        <v>56</v>
      </c>
      <c r="M16" s="25">
        <v>56</v>
      </c>
      <c r="N16" s="38"/>
      <c r="O16" s="25">
        <v>62</v>
      </c>
      <c r="P16" s="25">
        <v>60</v>
      </c>
      <c r="Q16" s="46">
        <v>46</v>
      </c>
      <c r="R16" s="46">
        <v>46</v>
      </c>
      <c r="S16" s="25">
        <v>18</v>
      </c>
      <c r="T16" s="25">
        <v>18</v>
      </c>
      <c r="U16" s="128" t="s">
        <v>13</v>
      </c>
      <c r="V16" s="128" t="s">
        <v>13</v>
      </c>
      <c r="W16" s="133" t="s">
        <v>13</v>
      </c>
      <c r="AB16" s="48"/>
      <c r="AC16" s="48"/>
    </row>
    <row r="17" spans="2:29" s="6" customFormat="1" ht="15.75" customHeight="1">
      <c r="B17" s="10"/>
      <c r="C17" s="10"/>
      <c r="D17" s="10">
        <v>9</v>
      </c>
      <c r="E17" s="20"/>
      <c r="F17" s="25">
        <f t="shared" si="2"/>
        <v>536</v>
      </c>
      <c r="G17" s="25">
        <f t="shared" si="3"/>
        <v>530</v>
      </c>
      <c r="H17" s="25">
        <f t="shared" si="1"/>
        <v>480</v>
      </c>
      <c r="I17" s="25">
        <f t="shared" si="1"/>
        <v>476</v>
      </c>
      <c r="J17" s="25">
        <v>420</v>
      </c>
      <c r="K17" s="25">
        <v>416</v>
      </c>
      <c r="L17" s="128" t="s">
        <v>13</v>
      </c>
      <c r="M17" s="128" t="s">
        <v>13</v>
      </c>
      <c r="N17" s="38"/>
      <c r="O17" s="25">
        <v>60</v>
      </c>
      <c r="P17" s="25">
        <v>60</v>
      </c>
      <c r="Q17" s="46">
        <v>40</v>
      </c>
      <c r="R17" s="46">
        <v>38</v>
      </c>
      <c r="S17" s="25">
        <v>16</v>
      </c>
      <c r="T17" s="25">
        <v>16</v>
      </c>
      <c r="U17" s="128" t="s">
        <v>13</v>
      </c>
      <c r="V17" s="128" t="s">
        <v>13</v>
      </c>
      <c r="W17" s="133" t="s">
        <v>13</v>
      </c>
      <c r="AB17" s="48"/>
      <c r="AC17" s="48"/>
    </row>
    <row r="18" spans="2:29" s="6" customFormat="1" ht="15.75" customHeight="1">
      <c r="B18" s="10"/>
      <c r="C18" s="10"/>
      <c r="D18" s="17">
        <v>10</v>
      </c>
      <c r="E18" s="20"/>
      <c r="F18" s="25">
        <f t="shared" si="2"/>
        <v>518</v>
      </c>
      <c r="G18" s="25">
        <f t="shared" si="3"/>
        <v>496</v>
      </c>
      <c r="H18" s="25">
        <f t="shared" si="1"/>
        <v>496</v>
      </c>
      <c r="I18" s="25">
        <f t="shared" si="1"/>
        <v>474</v>
      </c>
      <c r="J18" s="25">
        <v>434</v>
      </c>
      <c r="K18" s="25">
        <v>414</v>
      </c>
      <c r="L18" s="128" t="s">
        <v>13</v>
      </c>
      <c r="M18" s="128" t="s">
        <v>13</v>
      </c>
      <c r="N18" s="38"/>
      <c r="O18" s="25">
        <v>62</v>
      </c>
      <c r="P18" s="25">
        <v>60</v>
      </c>
      <c r="Q18" s="128" t="s">
        <v>13</v>
      </c>
      <c r="R18" s="128" t="s">
        <v>13</v>
      </c>
      <c r="S18" s="25">
        <v>22</v>
      </c>
      <c r="T18" s="25">
        <v>22</v>
      </c>
      <c r="U18" s="128" t="s">
        <v>13</v>
      </c>
      <c r="V18" s="128" t="s">
        <v>13</v>
      </c>
      <c r="W18" s="133" t="s">
        <v>13</v>
      </c>
      <c r="AB18" s="48"/>
      <c r="AC18" s="48"/>
    </row>
    <row r="19" spans="2:29" s="6" customFormat="1" ht="15.75" customHeight="1">
      <c r="B19" s="10"/>
      <c r="C19" s="10"/>
      <c r="D19" s="10">
        <v>11</v>
      </c>
      <c r="E19" s="20"/>
      <c r="F19" s="25">
        <f t="shared" si="2"/>
        <v>492</v>
      </c>
      <c r="G19" s="25">
        <f t="shared" si="3"/>
        <v>489</v>
      </c>
      <c r="H19" s="25">
        <f t="shared" si="1"/>
        <v>480</v>
      </c>
      <c r="I19" s="25">
        <f t="shared" si="1"/>
        <v>477</v>
      </c>
      <c r="J19" s="25">
        <v>420</v>
      </c>
      <c r="K19" s="25">
        <v>419</v>
      </c>
      <c r="L19" s="128" t="s">
        <v>13</v>
      </c>
      <c r="M19" s="128" t="s">
        <v>13</v>
      </c>
      <c r="N19" s="38"/>
      <c r="O19" s="25">
        <v>60</v>
      </c>
      <c r="P19" s="25">
        <v>58</v>
      </c>
      <c r="Q19" s="128" t="s">
        <v>13</v>
      </c>
      <c r="R19" s="128" t="s">
        <v>13</v>
      </c>
      <c r="S19" s="25">
        <v>12</v>
      </c>
      <c r="T19" s="25">
        <v>12</v>
      </c>
      <c r="U19" s="128" t="s">
        <v>13</v>
      </c>
      <c r="V19" s="128" t="s">
        <v>13</v>
      </c>
      <c r="W19" s="133" t="s">
        <v>13</v>
      </c>
      <c r="AB19" s="48"/>
      <c r="AC19" s="48"/>
    </row>
    <row r="20" spans="2:29" s="6" customFormat="1" ht="15.75" customHeight="1">
      <c r="B20" s="10"/>
      <c r="C20" s="10"/>
      <c r="D20" s="17">
        <v>12</v>
      </c>
      <c r="E20" s="20"/>
      <c r="F20" s="25">
        <f t="shared" si="2"/>
        <v>480</v>
      </c>
      <c r="G20" s="25">
        <f t="shared" si="3"/>
        <v>480</v>
      </c>
      <c r="H20" s="25">
        <f t="shared" si="1"/>
        <v>462</v>
      </c>
      <c r="I20" s="25">
        <f t="shared" si="1"/>
        <v>462</v>
      </c>
      <c r="J20" s="25">
        <v>434</v>
      </c>
      <c r="K20" s="25">
        <v>434</v>
      </c>
      <c r="L20" s="128" t="s">
        <v>13</v>
      </c>
      <c r="M20" s="128" t="s">
        <v>13</v>
      </c>
      <c r="N20" s="38"/>
      <c r="O20" s="25">
        <v>28</v>
      </c>
      <c r="P20" s="25">
        <v>28</v>
      </c>
      <c r="Q20" s="128" t="s">
        <v>13</v>
      </c>
      <c r="R20" s="128" t="s">
        <v>13</v>
      </c>
      <c r="S20" s="25">
        <v>18</v>
      </c>
      <c r="T20" s="25">
        <v>18</v>
      </c>
      <c r="U20" s="128" t="s">
        <v>13</v>
      </c>
      <c r="V20" s="128" t="s">
        <v>13</v>
      </c>
      <c r="W20" s="133" t="s">
        <v>13</v>
      </c>
      <c r="AB20" s="48"/>
      <c r="AC20" s="48"/>
    </row>
    <row r="21" spans="2:29" s="6" customFormat="1" ht="15.75" customHeight="1">
      <c r="B21" s="10" t="s">
        <v>62</v>
      </c>
      <c r="C21" s="16" t="s">
        <v>42</v>
      </c>
      <c r="D21" s="17" t="s">
        <v>49</v>
      </c>
      <c r="E21" s="19" t="s">
        <v>3</v>
      </c>
      <c r="F21" s="25">
        <f t="shared" si="2"/>
        <v>520</v>
      </c>
      <c r="G21" s="25">
        <f t="shared" si="3"/>
        <v>522</v>
      </c>
      <c r="H21" s="25">
        <f t="shared" si="1"/>
        <v>496</v>
      </c>
      <c r="I21" s="25">
        <f t="shared" si="1"/>
        <v>496</v>
      </c>
      <c r="J21" s="25">
        <v>434</v>
      </c>
      <c r="K21" s="25">
        <v>434</v>
      </c>
      <c r="L21" s="128" t="s">
        <v>13</v>
      </c>
      <c r="M21" s="128" t="s">
        <v>13</v>
      </c>
      <c r="N21" s="38"/>
      <c r="O21" s="25">
        <v>62</v>
      </c>
      <c r="P21" s="25">
        <v>62</v>
      </c>
      <c r="Q21" s="128" t="s">
        <v>13</v>
      </c>
      <c r="R21" s="128" t="s">
        <v>13</v>
      </c>
      <c r="S21" s="25">
        <v>24</v>
      </c>
      <c r="T21" s="25">
        <v>24</v>
      </c>
      <c r="U21" s="128" t="s">
        <v>13</v>
      </c>
      <c r="V21" s="128" t="s">
        <v>13</v>
      </c>
      <c r="W21" s="46">
        <v>2</v>
      </c>
      <c r="AB21" s="48"/>
      <c r="AC21" s="48"/>
    </row>
    <row r="22" spans="3:29" s="6" customFormat="1" ht="15.75" customHeight="1">
      <c r="C22" s="10"/>
      <c r="D22" s="10">
        <v>2</v>
      </c>
      <c r="E22" s="20"/>
      <c r="F22" s="25">
        <f t="shared" si="2"/>
        <v>490</v>
      </c>
      <c r="G22" s="25">
        <f t="shared" si="3"/>
        <v>500</v>
      </c>
      <c r="H22" s="25">
        <f t="shared" si="1"/>
        <v>464</v>
      </c>
      <c r="I22" s="25">
        <f t="shared" si="1"/>
        <v>464</v>
      </c>
      <c r="J22" s="25">
        <v>406</v>
      </c>
      <c r="K22" s="25">
        <v>406</v>
      </c>
      <c r="L22" s="128" t="s">
        <v>13</v>
      </c>
      <c r="M22" s="128" t="s">
        <v>13</v>
      </c>
      <c r="N22" s="38"/>
      <c r="O22" s="25">
        <v>58</v>
      </c>
      <c r="P22" s="25">
        <v>58</v>
      </c>
      <c r="Q22" s="128" t="s">
        <v>13</v>
      </c>
      <c r="R22" s="128" t="s">
        <v>13</v>
      </c>
      <c r="S22" s="25">
        <v>26</v>
      </c>
      <c r="T22" s="25">
        <v>26</v>
      </c>
      <c r="U22" s="128" t="s">
        <v>13</v>
      </c>
      <c r="V22" s="128" t="s">
        <v>13</v>
      </c>
      <c r="W22" s="46">
        <v>10</v>
      </c>
      <c r="AB22" s="48"/>
      <c r="AC22" s="48"/>
    </row>
    <row r="23" spans="2:29" s="6" customFormat="1" ht="15.75" customHeight="1">
      <c r="B23" s="12"/>
      <c r="C23" s="12"/>
      <c r="D23" s="12">
        <v>3</v>
      </c>
      <c r="E23" s="21"/>
      <c r="F23" s="27">
        <f t="shared" si="2"/>
        <v>432</v>
      </c>
      <c r="G23" s="27">
        <f t="shared" si="3"/>
        <v>430</v>
      </c>
      <c r="H23" s="27">
        <f t="shared" si="1"/>
        <v>432</v>
      </c>
      <c r="I23" s="27">
        <f t="shared" si="1"/>
        <v>430</v>
      </c>
      <c r="J23" s="27">
        <v>370</v>
      </c>
      <c r="K23" s="27">
        <v>368</v>
      </c>
      <c r="L23" s="129" t="s">
        <v>13</v>
      </c>
      <c r="M23" s="129" t="s">
        <v>13</v>
      </c>
      <c r="N23" s="39"/>
      <c r="O23" s="27">
        <v>62</v>
      </c>
      <c r="P23" s="27">
        <v>62</v>
      </c>
      <c r="Q23" s="129" t="s">
        <v>13</v>
      </c>
      <c r="R23" s="129" t="s">
        <v>13</v>
      </c>
      <c r="S23" s="129" t="s">
        <v>13</v>
      </c>
      <c r="T23" s="129" t="s">
        <v>13</v>
      </c>
      <c r="U23" s="129" t="s">
        <v>13</v>
      </c>
      <c r="V23" s="129" t="s">
        <v>13</v>
      </c>
      <c r="W23" s="129" t="s">
        <v>13</v>
      </c>
      <c r="X23" s="55"/>
      <c r="Y23" s="56"/>
      <c r="AB23" s="48"/>
      <c r="AC23" s="48"/>
    </row>
    <row r="24" spans="2:31" s="6" customFormat="1" ht="15.75" customHeight="1">
      <c r="B24" s="9" t="s">
        <v>12</v>
      </c>
      <c r="S24" s="48"/>
      <c r="T24" s="48"/>
      <c r="U24" s="51"/>
      <c r="W24" s="53" t="s">
        <v>39</v>
      </c>
      <c r="X24" s="52"/>
      <c r="Y24" s="53"/>
      <c r="AD24" s="48"/>
      <c r="AE24" s="48"/>
    </row>
    <row r="25" spans="2:31" s="6" customFormat="1" ht="15.75" customHeight="1">
      <c r="B25" s="9" t="s">
        <v>14</v>
      </c>
      <c r="S25" s="48"/>
      <c r="T25" s="48"/>
      <c r="AD25" s="48"/>
      <c r="AE25" s="48"/>
    </row>
    <row r="26" spans="2:33" s="6" customFormat="1" ht="15" customHeight="1">
      <c r="B26" s="13"/>
      <c r="C26" s="13"/>
      <c r="D26" s="13"/>
      <c r="E26" s="13"/>
      <c r="F26" s="13"/>
      <c r="G26" s="13"/>
      <c r="U26" s="48"/>
      <c r="V26" s="48"/>
      <c r="W26" s="48"/>
      <c r="AF26" s="48"/>
      <c r="AG26" s="48"/>
    </row>
  </sheetData>
  <sheetProtection/>
  <mergeCells count="16">
    <mergeCell ref="D10:E10"/>
    <mergeCell ref="D8:E8"/>
    <mergeCell ref="D9:E9"/>
    <mergeCell ref="B5:E7"/>
    <mergeCell ref="F5:G6"/>
    <mergeCell ref="W5:W6"/>
    <mergeCell ref="H5:M5"/>
    <mergeCell ref="O5:P5"/>
    <mergeCell ref="Q5:V5"/>
    <mergeCell ref="H6:I6"/>
    <mergeCell ref="J6:K6"/>
    <mergeCell ref="L6:M6"/>
    <mergeCell ref="O6:P6"/>
    <mergeCell ref="Q6:R6"/>
    <mergeCell ref="S6:T6"/>
    <mergeCell ref="U6:V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G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75390625" defaultRowHeight="14.25" customHeight="1"/>
  <cols>
    <col min="1" max="1" width="1.4921875" style="1" customWidth="1"/>
    <col min="2" max="2" width="5.625" style="2" customWidth="1"/>
    <col min="3" max="3" width="5.00390625" style="3" bestFit="1" customWidth="1"/>
    <col min="4" max="4" width="3.50390625" style="3" bestFit="1" customWidth="1"/>
    <col min="5" max="5" width="3.375" style="1" bestFit="1" customWidth="1"/>
    <col min="6" max="8" width="8.125" style="1" customWidth="1"/>
    <col min="9" max="11" width="7.625" style="1" customWidth="1"/>
    <col min="12" max="14" width="6.625" style="1" customWidth="1"/>
    <col min="15" max="15" width="4.00390625" style="1" customWidth="1"/>
    <col min="16" max="18" width="5.875" style="1" customWidth="1"/>
    <col min="19" max="21" width="6.125" style="1" customWidth="1"/>
    <col min="22" max="22" width="5.875" style="1" bestFit="1" customWidth="1"/>
    <col min="23" max="24" width="5.75390625" style="1" bestFit="1" customWidth="1"/>
    <col min="25" max="27" width="5.625" style="1" customWidth="1"/>
    <col min="28" max="31" width="5.875" style="1" customWidth="1"/>
    <col min="32" max="33" width="5.875" style="4" customWidth="1"/>
    <col min="34" max="16384" width="9.75390625" style="1" customWidth="1"/>
  </cols>
  <sheetData>
    <row r="1" spans="2:20" ht="15" customHeight="1">
      <c r="B1" s="5"/>
      <c r="C1" s="5"/>
      <c r="D1" s="5"/>
      <c r="E1" s="5"/>
      <c r="M1" s="32"/>
      <c r="N1" s="70" t="s">
        <v>55</v>
      </c>
      <c r="O1" s="69"/>
      <c r="P1" s="71" t="s">
        <v>22</v>
      </c>
      <c r="Q1" s="71"/>
      <c r="T1" s="71"/>
    </row>
    <row r="2" spans="2:33" s="6" customFormat="1" ht="15" customHeight="1" thickBot="1">
      <c r="B2" s="9" t="s">
        <v>10</v>
      </c>
      <c r="AF2" s="48"/>
      <c r="AG2" s="48"/>
    </row>
    <row r="3" spans="2:27" s="6" customFormat="1" ht="18.75" customHeight="1" thickTop="1">
      <c r="B3" s="163" t="s">
        <v>50</v>
      </c>
      <c r="C3" s="163"/>
      <c r="D3" s="163"/>
      <c r="E3" s="164"/>
      <c r="F3" s="173" t="s">
        <v>51</v>
      </c>
      <c r="G3" s="174"/>
      <c r="H3" s="175"/>
      <c r="I3" s="148" t="s">
        <v>67</v>
      </c>
      <c r="J3" s="149"/>
      <c r="K3" s="149"/>
      <c r="L3" s="149"/>
      <c r="M3" s="149"/>
      <c r="N3" s="149"/>
      <c r="O3" s="105"/>
      <c r="P3" s="150" t="s">
        <v>68</v>
      </c>
      <c r="Q3" s="150"/>
      <c r="R3" s="150"/>
      <c r="S3" s="150"/>
      <c r="T3" s="150"/>
      <c r="U3" s="151"/>
      <c r="V3" s="183" t="s">
        <v>64</v>
      </c>
      <c r="W3" s="184"/>
      <c r="X3" s="185"/>
      <c r="Y3" s="179" t="s">
        <v>19</v>
      </c>
      <c r="Z3" s="180"/>
      <c r="AA3" s="180"/>
    </row>
    <row r="4" spans="2:27" s="6" customFormat="1" ht="18.75" customHeight="1">
      <c r="B4" s="165"/>
      <c r="C4" s="165"/>
      <c r="D4" s="165"/>
      <c r="E4" s="166"/>
      <c r="F4" s="176"/>
      <c r="G4" s="177"/>
      <c r="H4" s="178"/>
      <c r="I4" s="189" t="s">
        <v>27</v>
      </c>
      <c r="J4" s="190"/>
      <c r="K4" s="190"/>
      <c r="L4" s="190" t="s">
        <v>17</v>
      </c>
      <c r="M4" s="190"/>
      <c r="N4" s="190"/>
      <c r="O4" s="106"/>
      <c r="P4" s="191" t="s">
        <v>25</v>
      </c>
      <c r="Q4" s="192"/>
      <c r="R4" s="192"/>
      <c r="S4" s="193" t="s">
        <v>33</v>
      </c>
      <c r="T4" s="193"/>
      <c r="U4" s="194"/>
      <c r="V4" s="186"/>
      <c r="W4" s="187"/>
      <c r="X4" s="188"/>
      <c r="Y4" s="181"/>
      <c r="Z4" s="182"/>
      <c r="AA4" s="182"/>
    </row>
    <row r="5" spans="2:27" s="6" customFormat="1" ht="18.75" customHeight="1">
      <c r="B5" s="167"/>
      <c r="C5" s="167"/>
      <c r="D5" s="167"/>
      <c r="E5" s="168"/>
      <c r="F5" s="60" t="s">
        <v>58</v>
      </c>
      <c r="G5" s="64" t="s">
        <v>8</v>
      </c>
      <c r="H5" s="64" t="s">
        <v>9</v>
      </c>
      <c r="I5" s="67" t="s">
        <v>58</v>
      </c>
      <c r="J5" s="68" t="s">
        <v>8</v>
      </c>
      <c r="K5" s="68" t="s">
        <v>9</v>
      </c>
      <c r="L5" s="68" t="s">
        <v>58</v>
      </c>
      <c r="M5" s="68" t="s">
        <v>8</v>
      </c>
      <c r="N5" s="68" t="s">
        <v>9</v>
      </c>
      <c r="O5" s="107"/>
      <c r="P5" s="67" t="s">
        <v>58</v>
      </c>
      <c r="Q5" s="68" t="s">
        <v>8</v>
      </c>
      <c r="R5" s="68" t="s">
        <v>9</v>
      </c>
      <c r="S5" s="73" t="s">
        <v>58</v>
      </c>
      <c r="T5" s="75" t="s">
        <v>8</v>
      </c>
      <c r="U5" s="68" t="s">
        <v>9</v>
      </c>
      <c r="V5" s="76" t="s">
        <v>58</v>
      </c>
      <c r="W5" s="68" t="s">
        <v>8</v>
      </c>
      <c r="X5" s="75" t="s">
        <v>9</v>
      </c>
      <c r="Y5" s="68" t="s">
        <v>58</v>
      </c>
      <c r="Z5" s="76" t="s">
        <v>8</v>
      </c>
      <c r="AA5" s="78" t="s">
        <v>9</v>
      </c>
    </row>
    <row r="6" spans="2:27" s="6" customFormat="1" ht="19.5" customHeight="1">
      <c r="B6" s="10" t="s">
        <v>60</v>
      </c>
      <c r="C6" s="14" t="s">
        <v>20</v>
      </c>
      <c r="D6" s="161" t="s">
        <v>2</v>
      </c>
      <c r="E6" s="162"/>
      <c r="F6" s="61">
        <v>1130715</v>
      </c>
      <c r="G6" s="65">
        <v>545863</v>
      </c>
      <c r="H6" s="65">
        <v>584852</v>
      </c>
      <c r="I6" s="65">
        <v>1071534</v>
      </c>
      <c r="J6" s="65">
        <v>517335</v>
      </c>
      <c r="K6" s="65">
        <v>554199</v>
      </c>
      <c r="L6" s="65">
        <v>992115</v>
      </c>
      <c r="M6" s="65">
        <v>479894</v>
      </c>
      <c r="N6" s="65">
        <v>512221</v>
      </c>
      <c r="O6" s="65"/>
      <c r="P6" s="25">
        <v>17946</v>
      </c>
      <c r="Q6" s="25">
        <v>8055</v>
      </c>
      <c r="R6" s="25">
        <v>9891</v>
      </c>
      <c r="S6" s="65">
        <v>61473</v>
      </c>
      <c r="T6" s="65">
        <v>29386</v>
      </c>
      <c r="U6" s="65">
        <v>32087</v>
      </c>
      <c r="V6" s="66">
        <f>SUM(W6:X6)</f>
        <v>21302</v>
      </c>
      <c r="W6" s="65">
        <v>9963</v>
      </c>
      <c r="X6" s="65">
        <v>11339</v>
      </c>
      <c r="Y6" s="66">
        <v>37879</v>
      </c>
      <c r="Z6" s="66">
        <v>18565</v>
      </c>
      <c r="AA6" s="66">
        <v>19314</v>
      </c>
    </row>
    <row r="7" spans="2:27" s="6" customFormat="1" ht="19.5" customHeight="1">
      <c r="B7" s="10">
        <v>30</v>
      </c>
      <c r="C7" s="10"/>
      <c r="D7" s="161" t="s">
        <v>56</v>
      </c>
      <c r="E7" s="162"/>
      <c r="F7" s="61">
        <v>1135514</v>
      </c>
      <c r="G7" s="65">
        <v>557431</v>
      </c>
      <c r="H7" s="65">
        <v>578083</v>
      </c>
      <c r="I7" s="65">
        <v>1077088</v>
      </c>
      <c r="J7" s="65">
        <v>528162</v>
      </c>
      <c r="K7" s="65">
        <v>548926</v>
      </c>
      <c r="L7" s="65">
        <v>1011105</v>
      </c>
      <c r="M7" s="65">
        <v>494643</v>
      </c>
      <c r="N7" s="65">
        <v>516462</v>
      </c>
      <c r="O7" s="65"/>
      <c r="P7" s="25">
        <v>8046</v>
      </c>
      <c r="Q7" s="25">
        <v>3765</v>
      </c>
      <c r="R7" s="25">
        <v>4281</v>
      </c>
      <c r="S7" s="65">
        <v>57937</v>
      </c>
      <c r="T7" s="65">
        <v>29754</v>
      </c>
      <c r="U7" s="65">
        <v>28183</v>
      </c>
      <c r="V7" s="66">
        <f>SUM(W7:X7)</f>
        <v>30894</v>
      </c>
      <c r="W7" s="65">
        <v>15217</v>
      </c>
      <c r="X7" s="65">
        <v>15677</v>
      </c>
      <c r="Y7" s="66">
        <v>27532</v>
      </c>
      <c r="Z7" s="66">
        <v>14052</v>
      </c>
      <c r="AA7" s="66">
        <v>13480</v>
      </c>
    </row>
    <row r="8" spans="2:27" s="8" customFormat="1" ht="19.5" customHeight="1">
      <c r="B8" s="11" t="s">
        <v>59</v>
      </c>
      <c r="C8" s="15" t="s">
        <v>20</v>
      </c>
      <c r="D8" s="118" t="s">
        <v>61</v>
      </c>
      <c r="E8" s="119"/>
      <c r="F8" s="120">
        <f>SUM(G8:H8)</f>
        <v>1079076</v>
      </c>
      <c r="G8" s="121">
        <f>SUM(G10:G21)</f>
        <v>525684</v>
      </c>
      <c r="H8" s="121">
        <f>SUM(H10:H21)</f>
        <v>553392</v>
      </c>
      <c r="I8" s="121">
        <f>SUM(J8:K8)</f>
        <v>1034278</v>
      </c>
      <c r="J8" s="121">
        <f>SUM(J10:J21)</f>
        <v>503695</v>
      </c>
      <c r="K8" s="121">
        <f>SUM(K10:K21)</f>
        <v>530583</v>
      </c>
      <c r="L8" s="121">
        <f>SUM(M8:N8)</f>
        <v>968763</v>
      </c>
      <c r="M8" s="121">
        <f>SUM(M10:M21)</f>
        <v>470614</v>
      </c>
      <c r="N8" s="121">
        <f>SUM(N10:N21)</f>
        <v>498149</v>
      </c>
      <c r="O8" s="114"/>
      <c r="P8" s="138">
        <f>SUM(Q8:R8)</f>
        <v>8338</v>
      </c>
      <c r="Q8" s="138">
        <f>SUM(Q10:Q21)</f>
        <v>4078</v>
      </c>
      <c r="R8" s="138">
        <f>SUM(R10:R21)</f>
        <v>4260</v>
      </c>
      <c r="S8" s="121">
        <f>SUM(T8:U8)</f>
        <v>57177</v>
      </c>
      <c r="T8" s="121">
        <f>SUM(T10:T21)</f>
        <v>29003</v>
      </c>
      <c r="U8" s="121">
        <f>SUM(U10:U21)</f>
        <v>28174</v>
      </c>
      <c r="V8" s="121">
        <f>SUM(W8:X8)</f>
        <v>42524</v>
      </c>
      <c r="W8" s="121">
        <f>SUM(W10:W21)</f>
        <v>20852</v>
      </c>
      <c r="X8" s="121">
        <f>SUM(X10:X21)</f>
        <v>21672</v>
      </c>
      <c r="Y8" s="139">
        <f>SUM(Z8:AA8)</f>
        <v>2274</v>
      </c>
      <c r="Z8" s="139">
        <f>SUM(Z11:Z22)</f>
        <v>1137</v>
      </c>
      <c r="AA8" s="139">
        <f>SUM(AA11:AA22)</f>
        <v>1137</v>
      </c>
    </row>
    <row r="9" spans="2:27" s="8" customFormat="1" ht="15.75" customHeight="1">
      <c r="B9" s="11"/>
      <c r="C9" s="10"/>
      <c r="D9" s="10"/>
      <c r="E9" s="18"/>
      <c r="F9" s="104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77"/>
    </row>
    <row r="10" spans="2:27" s="6" customFormat="1" ht="19.5" customHeight="1">
      <c r="B10" s="10" t="s">
        <v>7</v>
      </c>
      <c r="C10" s="16" t="s">
        <v>42</v>
      </c>
      <c r="D10" s="17" t="s">
        <v>47</v>
      </c>
      <c r="E10" s="19" t="s">
        <v>3</v>
      </c>
      <c r="F10" s="62">
        <f>SUM(G10:H10)</f>
        <v>73134</v>
      </c>
      <c r="G10" s="65">
        <f aca="true" t="shared" si="0" ref="G10:G21">SUM(J10,W10,Z10)</f>
        <v>34494</v>
      </c>
      <c r="H10" s="65">
        <f aca="true" t="shared" si="1" ref="H10:H21">SUM(K10,X10,AA10)</f>
        <v>38640</v>
      </c>
      <c r="I10" s="66">
        <f aca="true" t="shared" si="2" ref="I10:I21">SUM(J10:K10)</f>
        <v>70702</v>
      </c>
      <c r="J10" s="66">
        <f aca="true" t="shared" si="3" ref="J10:J21">SUM(M10,Q10,T10)</f>
        <v>33306</v>
      </c>
      <c r="K10" s="66">
        <f aca="true" t="shared" si="4" ref="K10:K21">SUM(N10,R10,U10)</f>
        <v>37396</v>
      </c>
      <c r="L10" s="66">
        <f aca="true" t="shared" si="5" ref="L10:L21">SUM(M10:N10)</f>
        <v>67066</v>
      </c>
      <c r="M10" s="66">
        <v>31595</v>
      </c>
      <c r="N10" s="66">
        <v>35471</v>
      </c>
      <c r="O10" s="66"/>
      <c r="P10" s="128" t="s">
        <v>13</v>
      </c>
      <c r="Q10" s="128" t="s">
        <v>13</v>
      </c>
      <c r="R10" s="128" t="s">
        <v>13</v>
      </c>
      <c r="S10" s="66">
        <f aca="true" t="shared" si="6" ref="S10:S21">SUM(T10:U10)</f>
        <v>3636</v>
      </c>
      <c r="T10" s="66">
        <v>1711</v>
      </c>
      <c r="U10" s="66">
        <v>1925</v>
      </c>
      <c r="V10" s="66">
        <f aca="true" t="shared" si="7" ref="V10:V20">SUM(W10:X10)</f>
        <v>2432</v>
      </c>
      <c r="W10" s="109">
        <v>1188</v>
      </c>
      <c r="X10" s="109">
        <v>1244</v>
      </c>
      <c r="Y10" s="128" t="s">
        <v>13</v>
      </c>
      <c r="Z10" s="128" t="s">
        <v>13</v>
      </c>
      <c r="AA10" s="128" t="s">
        <v>13</v>
      </c>
    </row>
    <row r="11" spans="2:27" s="6" customFormat="1" ht="19.5" customHeight="1">
      <c r="B11" s="10" t="s">
        <v>59</v>
      </c>
      <c r="C11" s="14" t="s">
        <v>42</v>
      </c>
      <c r="D11" s="10">
        <v>5</v>
      </c>
      <c r="E11" s="19" t="s">
        <v>3</v>
      </c>
      <c r="F11" s="62">
        <f aca="true" t="shared" si="8" ref="F11:F21">SUM(G11:H11)</f>
        <v>88877</v>
      </c>
      <c r="G11" s="66">
        <f t="shared" si="0"/>
        <v>44687</v>
      </c>
      <c r="H11" s="66">
        <f t="shared" si="1"/>
        <v>44190</v>
      </c>
      <c r="I11" s="66">
        <f t="shared" si="2"/>
        <v>86106</v>
      </c>
      <c r="J11" s="66">
        <f t="shared" si="3"/>
        <v>43320</v>
      </c>
      <c r="K11" s="66">
        <f t="shared" si="4"/>
        <v>42786</v>
      </c>
      <c r="L11" s="66">
        <f t="shared" si="5"/>
        <v>81011</v>
      </c>
      <c r="M11" s="66">
        <v>40696</v>
      </c>
      <c r="N11" s="66">
        <v>40315</v>
      </c>
      <c r="O11" s="66"/>
      <c r="P11" s="128" t="s">
        <v>13</v>
      </c>
      <c r="Q11" s="128" t="s">
        <v>13</v>
      </c>
      <c r="R11" s="128" t="s">
        <v>13</v>
      </c>
      <c r="S11" s="66">
        <f t="shared" si="6"/>
        <v>5095</v>
      </c>
      <c r="T11" s="66">
        <v>2624</v>
      </c>
      <c r="U11" s="66">
        <v>2471</v>
      </c>
      <c r="V11" s="66">
        <f t="shared" si="7"/>
        <v>2273</v>
      </c>
      <c r="W11" s="109">
        <v>1118</v>
      </c>
      <c r="X11" s="109">
        <v>1155</v>
      </c>
      <c r="Y11" s="66">
        <f>SUM(Z11:AA11)</f>
        <v>498</v>
      </c>
      <c r="Z11" s="66">
        <v>249</v>
      </c>
      <c r="AA11" s="66">
        <v>249</v>
      </c>
    </row>
    <row r="12" spans="2:27" s="6" customFormat="1" ht="19.5" customHeight="1">
      <c r="B12" s="10"/>
      <c r="C12" s="10"/>
      <c r="D12" s="17">
        <v>6</v>
      </c>
      <c r="E12" s="20"/>
      <c r="F12" s="62">
        <f t="shared" si="8"/>
        <v>100833</v>
      </c>
      <c r="G12" s="65">
        <f t="shared" si="0"/>
        <v>47223</v>
      </c>
      <c r="H12" s="65">
        <f t="shared" si="1"/>
        <v>53610</v>
      </c>
      <c r="I12" s="66">
        <f t="shared" si="2"/>
        <v>92561</v>
      </c>
      <c r="J12" s="66">
        <f t="shared" si="3"/>
        <v>43401</v>
      </c>
      <c r="K12" s="66">
        <f t="shared" si="4"/>
        <v>49160</v>
      </c>
      <c r="L12" s="66">
        <f t="shared" si="5"/>
        <v>87945</v>
      </c>
      <c r="M12" s="66">
        <v>41065</v>
      </c>
      <c r="N12" s="66">
        <v>46880</v>
      </c>
      <c r="O12" s="66"/>
      <c r="P12" s="128" t="s">
        <v>13</v>
      </c>
      <c r="Q12" s="128" t="s">
        <v>13</v>
      </c>
      <c r="R12" s="128" t="s">
        <v>13</v>
      </c>
      <c r="S12" s="66">
        <f t="shared" si="6"/>
        <v>4616</v>
      </c>
      <c r="T12" s="66">
        <v>2336</v>
      </c>
      <c r="U12" s="66">
        <v>2280</v>
      </c>
      <c r="V12" s="66">
        <f t="shared" si="7"/>
        <v>7696</v>
      </c>
      <c r="W12" s="109">
        <v>3533</v>
      </c>
      <c r="X12" s="109">
        <v>4163</v>
      </c>
      <c r="Y12" s="66">
        <f>SUM(Z12:AA12)</f>
        <v>576</v>
      </c>
      <c r="Z12" s="66">
        <v>289</v>
      </c>
      <c r="AA12" s="66">
        <v>287</v>
      </c>
    </row>
    <row r="13" spans="2:27" s="6" customFormat="1" ht="19.5" customHeight="1">
      <c r="B13" s="10"/>
      <c r="C13" s="10"/>
      <c r="D13" s="10">
        <v>7</v>
      </c>
      <c r="E13" s="20"/>
      <c r="F13" s="62">
        <f t="shared" si="8"/>
        <v>113482</v>
      </c>
      <c r="G13" s="65">
        <f t="shared" si="0"/>
        <v>53497</v>
      </c>
      <c r="H13" s="65">
        <f t="shared" si="1"/>
        <v>59985</v>
      </c>
      <c r="I13" s="66">
        <f t="shared" si="2"/>
        <v>105834</v>
      </c>
      <c r="J13" s="66">
        <f t="shared" si="3"/>
        <v>49778</v>
      </c>
      <c r="K13" s="66">
        <f t="shared" si="4"/>
        <v>56056</v>
      </c>
      <c r="L13" s="66">
        <f t="shared" si="5"/>
        <v>99391</v>
      </c>
      <c r="M13" s="66">
        <v>46534</v>
      </c>
      <c r="N13" s="66">
        <v>52857</v>
      </c>
      <c r="O13" s="66"/>
      <c r="P13" s="128" t="s">
        <v>13</v>
      </c>
      <c r="Q13" s="128" t="s">
        <v>13</v>
      </c>
      <c r="R13" s="128" t="s">
        <v>13</v>
      </c>
      <c r="S13" s="66">
        <f t="shared" si="6"/>
        <v>6443</v>
      </c>
      <c r="T13" s="66">
        <v>3244</v>
      </c>
      <c r="U13" s="66">
        <v>3199</v>
      </c>
      <c r="V13" s="66">
        <f t="shared" si="7"/>
        <v>7648</v>
      </c>
      <c r="W13" s="66">
        <v>3719</v>
      </c>
      <c r="X13" s="110">
        <v>3929</v>
      </c>
      <c r="Y13" s="128" t="s">
        <v>13</v>
      </c>
      <c r="Z13" s="128" t="s">
        <v>13</v>
      </c>
      <c r="AA13" s="128" t="s">
        <v>13</v>
      </c>
    </row>
    <row r="14" spans="2:27" s="6" customFormat="1" ht="19.5" customHeight="1">
      <c r="B14" s="10"/>
      <c r="C14" s="10"/>
      <c r="D14" s="17">
        <v>8</v>
      </c>
      <c r="E14" s="20"/>
      <c r="F14" s="62">
        <f t="shared" si="8"/>
        <v>125811</v>
      </c>
      <c r="G14" s="65">
        <f t="shared" si="0"/>
        <v>61286</v>
      </c>
      <c r="H14" s="65">
        <f t="shared" si="1"/>
        <v>64525</v>
      </c>
      <c r="I14" s="66">
        <f t="shared" si="2"/>
        <v>120551</v>
      </c>
      <c r="J14" s="66">
        <f t="shared" si="3"/>
        <v>58607</v>
      </c>
      <c r="K14" s="66">
        <f t="shared" si="4"/>
        <v>61944</v>
      </c>
      <c r="L14" s="66">
        <f t="shared" si="5"/>
        <v>105633</v>
      </c>
      <c r="M14" s="66">
        <v>51180</v>
      </c>
      <c r="N14" s="66">
        <v>54453</v>
      </c>
      <c r="O14" s="66"/>
      <c r="P14" s="66">
        <f>SUM(Q14:R14)</f>
        <v>8338</v>
      </c>
      <c r="Q14" s="66">
        <v>4078</v>
      </c>
      <c r="R14" s="66">
        <v>4260</v>
      </c>
      <c r="S14" s="66">
        <f t="shared" si="6"/>
        <v>6580</v>
      </c>
      <c r="T14" s="66">
        <v>3349</v>
      </c>
      <c r="U14" s="66">
        <v>3231</v>
      </c>
      <c r="V14" s="66">
        <f t="shared" si="7"/>
        <v>5260</v>
      </c>
      <c r="W14" s="66">
        <v>2679</v>
      </c>
      <c r="X14" s="110">
        <v>2581</v>
      </c>
      <c r="Y14" s="128" t="s">
        <v>13</v>
      </c>
      <c r="Z14" s="128" t="s">
        <v>13</v>
      </c>
      <c r="AA14" s="128" t="s">
        <v>13</v>
      </c>
    </row>
    <row r="15" spans="2:27" s="6" customFormat="1" ht="19.5" customHeight="1">
      <c r="B15" s="10"/>
      <c r="C15" s="10"/>
      <c r="D15" s="10">
        <v>9</v>
      </c>
      <c r="E15" s="20"/>
      <c r="F15" s="62">
        <f t="shared" si="8"/>
        <v>107277</v>
      </c>
      <c r="G15" s="65">
        <f t="shared" si="0"/>
        <v>52514</v>
      </c>
      <c r="H15" s="65">
        <f t="shared" si="1"/>
        <v>54763</v>
      </c>
      <c r="I15" s="66">
        <f t="shared" si="2"/>
        <v>104229</v>
      </c>
      <c r="J15" s="66">
        <f t="shared" si="3"/>
        <v>51049</v>
      </c>
      <c r="K15" s="66">
        <f t="shared" si="4"/>
        <v>53180</v>
      </c>
      <c r="L15" s="66">
        <f t="shared" si="5"/>
        <v>98357</v>
      </c>
      <c r="M15" s="66">
        <v>47858</v>
      </c>
      <c r="N15" s="66">
        <v>50499</v>
      </c>
      <c r="O15" s="66"/>
      <c r="P15" s="128" t="s">
        <v>13</v>
      </c>
      <c r="Q15" s="128" t="s">
        <v>13</v>
      </c>
      <c r="R15" s="128" t="s">
        <v>13</v>
      </c>
      <c r="S15" s="66">
        <f t="shared" si="6"/>
        <v>5872</v>
      </c>
      <c r="T15" s="66">
        <v>3191</v>
      </c>
      <c r="U15" s="66">
        <v>2681</v>
      </c>
      <c r="V15" s="66">
        <f t="shared" si="7"/>
        <v>3048</v>
      </c>
      <c r="W15" s="66">
        <v>1465</v>
      </c>
      <c r="X15" s="66">
        <v>1583</v>
      </c>
      <c r="Y15" s="128" t="s">
        <v>13</v>
      </c>
      <c r="Z15" s="128" t="s">
        <v>13</v>
      </c>
      <c r="AA15" s="128" t="s">
        <v>13</v>
      </c>
    </row>
    <row r="16" spans="2:27" s="6" customFormat="1" ht="19.5" customHeight="1">
      <c r="B16" s="10"/>
      <c r="C16" s="10"/>
      <c r="D16" s="17">
        <v>10</v>
      </c>
      <c r="E16" s="20"/>
      <c r="F16" s="62">
        <f t="shared" si="8"/>
        <v>95190</v>
      </c>
      <c r="G16" s="65">
        <f t="shared" si="0"/>
        <v>46477</v>
      </c>
      <c r="H16" s="65">
        <f t="shared" si="1"/>
        <v>48713</v>
      </c>
      <c r="I16" s="66">
        <f t="shared" si="2"/>
        <v>92086</v>
      </c>
      <c r="J16" s="66">
        <f t="shared" si="3"/>
        <v>44907</v>
      </c>
      <c r="K16" s="66">
        <f t="shared" si="4"/>
        <v>47179</v>
      </c>
      <c r="L16" s="66">
        <f t="shared" si="5"/>
        <v>85662</v>
      </c>
      <c r="M16" s="66">
        <v>41635</v>
      </c>
      <c r="N16" s="66">
        <v>44027</v>
      </c>
      <c r="O16" s="66"/>
      <c r="P16" s="128" t="s">
        <v>13</v>
      </c>
      <c r="Q16" s="128" t="s">
        <v>13</v>
      </c>
      <c r="R16" s="128" t="s">
        <v>13</v>
      </c>
      <c r="S16" s="66">
        <f t="shared" si="6"/>
        <v>6424</v>
      </c>
      <c r="T16" s="66">
        <v>3272</v>
      </c>
      <c r="U16" s="66">
        <v>3152</v>
      </c>
      <c r="V16" s="66">
        <f t="shared" si="7"/>
        <v>3104</v>
      </c>
      <c r="W16" s="109">
        <v>1570</v>
      </c>
      <c r="X16" s="109">
        <v>1534</v>
      </c>
      <c r="Y16" s="128" t="s">
        <v>13</v>
      </c>
      <c r="Z16" s="128" t="s">
        <v>13</v>
      </c>
      <c r="AA16" s="128" t="s">
        <v>13</v>
      </c>
    </row>
    <row r="17" spans="2:27" s="6" customFormat="1" ht="19.5" customHeight="1">
      <c r="B17" s="10"/>
      <c r="C17" s="10"/>
      <c r="D17" s="10">
        <v>11</v>
      </c>
      <c r="E17" s="20"/>
      <c r="F17" s="62">
        <f t="shared" si="8"/>
        <v>87601</v>
      </c>
      <c r="G17" s="65">
        <f t="shared" si="0"/>
        <v>43536</v>
      </c>
      <c r="H17" s="65">
        <f t="shared" si="1"/>
        <v>44065</v>
      </c>
      <c r="I17" s="66">
        <f t="shared" si="2"/>
        <v>85869</v>
      </c>
      <c r="J17" s="66">
        <f t="shared" si="3"/>
        <v>42676</v>
      </c>
      <c r="K17" s="66">
        <f t="shared" si="4"/>
        <v>43193</v>
      </c>
      <c r="L17" s="66">
        <f t="shared" si="5"/>
        <v>80685</v>
      </c>
      <c r="M17" s="66">
        <v>39959</v>
      </c>
      <c r="N17" s="66">
        <v>40726</v>
      </c>
      <c r="O17" s="66"/>
      <c r="P17" s="128" t="s">
        <v>13</v>
      </c>
      <c r="Q17" s="128" t="s">
        <v>13</v>
      </c>
      <c r="R17" s="128" t="s">
        <v>13</v>
      </c>
      <c r="S17" s="66">
        <f t="shared" si="6"/>
        <v>5184</v>
      </c>
      <c r="T17" s="66">
        <v>2717</v>
      </c>
      <c r="U17" s="66">
        <v>2467</v>
      </c>
      <c r="V17" s="66">
        <f t="shared" si="7"/>
        <v>1732</v>
      </c>
      <c r="W17" s="109">
        <v>860</v>
      </c>
      <c r="X17" s="109">
        <v>872</v>
      </c>
      <c r="Y17" s="128" t="s">
        <v>13</v>
      </c>
      <c r="Z17" s="128" t="s">
        <v>13</v>
      </c>
      <c r="AA17" s="128" t="s">
        <v>13</v>
      </c>
    </row>
    <row r="18" spans="2:27" s="6" customFormat="1" ht="19.5" customHeight="1">
      <c r="B18" s="10"/>
      <c r="C18" s="10"/>
      <c r="D18" s="17">
        <v>12</v>
      </c>
      <c r="E18" s="20"/>
      <c r="F18" s="62">
        <f t="shared" si="8"/>
        <v>78238</v>
      </c>
      <c r="G18" s="65">
        <f t="shared" si="0"/>
        <v>36326</v>
      </c>
      <c r="H18" s="65">
        <f t="shared" si="1"/>
        <v>41912</v>
      </c>
      <c r="I18" s="66">
        <f t="shared" si="2"/>
        <v>75492</v>
      </c>
      <c r="J18" s="66">
        <f t="shared" si="3"/>
        <v>34963</v>
      </c>
      <c r="K18" s="66">
        <f t="shared" si="4"/>
        <v>40529</v>
      </c>
      <c r="L18" s="66">
        <f t="shared" si="5"/>
        <v>72955</v>
      </c>
      <c r="M18" s="66">
        <v>33798</v>
      </c>
      <c r="N18" s="66">
        <v>39157</v>
      </c>
      <c r="O18" s="66"/>
      <c r="P18" s="128" t="s">
        <v>13</v>
      </c>
      <c r="Q18" s="128" t="s">
        <v>13</v>
      </c>
      <c r="R18" s="128" t="s">
        <v>13</v>
      </c>
      <c r="S18" s="66">
        <f t="shared" si="6"/>
        <v>2537</v>
      </c>
      <c r="T18" s="66">
        <v>1165</v>
      </c>
      <c r="U18" s="66">
        <v>1372</v>
      </c>
      <c r="V18" s="66">
        <f t="shared" si="7"/>
        <v>2746</v>
      </c>
      <c r="W18" s="66">
        <v>1363</v>
      </c>
      <c r="X18" s="66">
        <v>1383</v>
      </c>
      <c r="Y18" s="128" t="s">
        <v>13</v>
      </c>
      <c r="Z18" s="128" t="s">
        <v>13</v>
      </c>
      <c r="AA18" s="128" t="s">
        <v>13</v>
      </c>
    </row>
    <row r="19" spans="2:27" s="6" customFormat="1" ht="19.5" customHeight="1">
      <c r="B19" s="10" t="s">
        <v>62</v>
      </c>
      <c r="C19" s="16" t="s">
        <v>42</v>
      </c>
      <c r="D19" s="17" t="s">
        <v>49</v>
      </c>
      <c r="E19" s="19" t="s">
        <v>3</v>
      </c>
      <c r="F19" s="62">
        <f t="shared" si="8"/>
        <v>95507</v>
      </c>
      <c r="G19" s="65">
        <f t="shared" si="0"/>
        <v>48946</v>
      </c>
      <c r="H19" s="65">
        <f t="shared" si="1"/>
        <v>46561</v>
      </c>
      <c r="I19" s="66">
        <f t="shared" si="2"/>
        <v>91305</v>
      </c>
      <c r="J19" s="66">
        <f t="shared" si="3"/>
        <v>46934</v>
      </c>
      <c r="K19" s="66">
        <f t="shared" si="4"/>
        <v>44371</v>
      </c>
      <c r="L19" s="66">
        <f t="shared" si="5"/>
        <v>86147</v>
      </c>
      <c r="M19" s="66">
        <v>44359</v>
      </c>
      <c r="N19" s="66">
        <v>41788</v>
      </c>
      <c r="O19" s="66"/>
      <c r="P19" s="128" t="s">
        <v>13</v>
      </c>
      <c r="Q19" s="128" t="s">
        <v>13</v>
      </c>
      <c r="R19" s="128" t="s">
        <v>13</v>
      </c>
      <c r="S19" s="66">
        <f t="shared" si="6"/>
        <v>5158</v>
      </c>
      <c r="T19" s="66">
        <v>2575</v>
      </c>
      <c r="U19" s="66">
        <v>2583</v>
      </c>
      <c r="V19" s="66">
        <f t="shared" si="7"/>
        <v>3580</v>
      </c>
      <c r="W19" s="66">
        <v>1702</v>
      </c>
      <c r="X19" s="66">
        <v>1878</v>
      </c>
      <c r="Y19" s="66">
        <f>SUM(Z19:AA19)</f>
        <v>622</v>
      </c>
      <c r="Z19" s="66">
        <v>310</v>
      </c>
      <c r="AA19" s="66">
        <v>312</v>
      </c>
    </row>
    <row r="20" spans="3:27" s="6" customFormat="1" ht="19.5" customHeight="1">
      <c r="C20" s="10"/>
      <c r="D20" s="10">
        <v>2</v>
      </c>
      <c r="E20" s="20"/>
      <c r="F20" s="62">
        <f t="shared" si="8"/>
        <v>84537</v>
      </c>
      <c r="G20" s="65">
        <f t="shared" si="0"/>
        <v>42107</v>
      </c>
      <c r="H20" s="65">
        <f t="shared" si="1"/>
        <v>42430</v>
      </c>
      <c r="I20" s="66">
        <f t="shared" si="2"/>
        <v>80954</v>
      </c>
      <c r="J20" s="66">
        <f t="shared" si="3"/>
        <v>40163</v>
      </c>
      <c r="K20" s="66">
        <f t="shared" si="4"/>
        <v>40791</v>
      </c>
      <c r="L20" s="66">
        <f t="shared" si="5"/>
        <v>76541</v>
      </c>
      <c r="M20" s="66">
        <v>37973</v>
      </c>
      <c r="N20" s="66">
        <v>38568</v>
      </c>
      <c r="O20" s="66"/>
      <c r="P20" s="128" t="s">
        <v>13</v>
      </c>
      <c r="Q20" s="128" t="s">
        <v>13</v>
      </c>
      <c r="R20" s="128" t="s">
        <v>13</v>
      </c>
      <c r="S20" s="66">
        <f t="shared" si="6"/>
        <v>4413</v>
      </c>
      <c r="T20" s="66">
        <v>2190</v>
      </c>
      <c r="U20" s="66">
        <v>2223</v>
      </c>
      <c r="V20" s="66">
        <f t="shared" si="7"/>
        <v>3005</v>
      </c>
      <c r="W20" s="66">
        <v>1655</v>
      </c>
      <c r="X20" s="66">
        <v>1350</v>
      </c>
      <c r="Y20" s="66">
        <f>SUM(Z20:AA20)</f>
        <v>578</v>
      </c>
      <c r="Z20" s="66">
        <v>289</v>
      </c>
      <c r="AA20" s="66">
        <v>289</v>
      </c>
    </row>
    <row r="21" spans="2:27" s="6" customFormat="1" ht="19.5" customHeight="1">
      <c r="B21" s="12"/>
      <c r="C21" s="12"/>
      <c r="D21" s="12">
        <v>3</v>
      </c>
      <c r="E21" s="21"/>
      <c r="F21" s="111">
        <f t="shared" si="8"/>
        <v>28589</v>
      </c>
      <c r="G21" s="112">
        <f t="shared" si="0"/>
        <v>14591</v>
      </c>
      <c r="H21" s="112">
        <f t="shared" si="1"/>
        <v>13998</v>
      </c>
      <c r="I21" s="113">
        <f t="shared" si="2"/>
        <v>28589</v>
      </c>
      <c r="J21" s="113">
        <f t="shared" si="3"/>
        <v>14591</v>
      </c>
      <c r="K21" s="113">
        <f t="shared" si="4"/>
        <v>13998</v>
      </c>
      <c r="L21" s="113">
        <f t="shared" si="5"/>
        <v>27370</v>
      </c>
      <c r="M21" s="113">
        <v>13962</v>
      </c>
      <c r="N21" s="113">
        <v>13408</v>
      </c>
      <c r="O21" s="137"/>
      <c r="P21" s="129" t="s">
        <v>13</v>
      </c>
      <c r="Q21" s="129" t="s">
        <v>13</v>
      </c>
      <c r="R21" s="129" t="s">
        <v>13</v>
      </c>
      <c r="S21" s="113">
        <f t="shared" si="6"/>
        <v>1219</v>
      </c>
      <c r="T21" s="113">
        <v>629</v>
      </c>
      <c r="U21" s="113">
        <v>590</v>
      </c>
      <c r="V21" s="129" t="s">
        <v>13</v>
      </c>
      <c r="W21" s="129" t="s">
        <v>13</v>
      </c>
      <c r="X21" s="129" t="s">
        <v>13</v>
      </c>
      <c r="Y21" s="129" t="s">
        <v>13</v>
      </c>
      <c r="Z21" s="129" t="s">
        <v>13</v>
      </c>
      <c r="AA21" s="129" t="s">
        <v>13</v>
      </c>
    </row>
    <row r="22" spans="2:30" s="6" customFormat="1" ht="15.75" customHeight="1">
      <c r="B22" s="9" t="s">
        <v>69</v>
      </c>
      <c r="O22" s="36"/>
      <c r="S22" s="74"/>
      <c r="T22" s="74"/>
      <c r="U22" s="74"/>
      <c r="V22" s="1"/>
      <c r="W22" s="1"/>
      <c r="X22" s="4"/>
      <c r="Y22" s="48"/>
      <c r="Z22" s="48"/>
      <c r="AA22" s="53" t="s">
        <v>39</v>
      </c>
      <c r="AC22" s="48"/>
      <c r="AD22" s="53"/>
    </row>
    <row r="23" spans="2:30" s="6" customFormat="1" ht="15.75" customHeight="1">
      <c r="B23" s="108" t="s">
        <v>70</v>
      </c>
      <c r="V23" s="1"/>
      <c r="W23" s="1"/>
      <c r="X23" s="1"/>
      <c r="AC23" s="48"/>
      <c r="AD23" s="48"/>
    </row>
    <row r="24" spans="2:33" ht="14.25" customHeight="1">
      <c r="B24" s="59"/>
      <c r="C24" s="6"/>
      <c r="D24" s="6"/>
      <c r="E24" s="6"/>
      <c r="F24" s="63"/>
      <c r="X24" s="4"/>
      <c r="AC24" s="4"/>
      <c r="AD24" s="4"/>
      <c r="AF24" s="1"/>
      <c r="AG24" s="1"/>
    </row>
    <row r="25" spans="2:5" ht="14.25" customHeight="1">
      <c r="B25" s="9"/>
      <c r="C25" s="6"/>
      <c r="D25" s="6"/>
      <c r="E25" s="6"/>
    </row>
    <row r="26" spans="2:5" ht="14.25" customHeight="1">
      <c r="B26" s="13"/>
      <c r="C26" s="13"/>
      <c r="D26" s="13"/>
      <c r="E26" s="13"/>
    </row>
  </sheetData>
  <sheetProtection/>
  <mergeCells count="12">
    <mergeCell ref="D6:E6"/>
    <mergeCell ref="D7:E7"/>
    <mergeCell ref="B3:E5"/>
    <mergeCell ref="F3:H4"/>
    <mergeCell ref="Y3:AA4"/>
    <mergeCell ref="V3:X4"/>
    <mergeCell ref="I4:K4"/>
    <mergeCell ref="L4:N4"/>
    <mergeCell ref="P4:R4"/>
    <mergeCell ref="S4:U4"/>
    <mergeCell ref="I3:N3"/>
    <mergeCell ref="P3:U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75390625" defaultRowHeight="14.25" customHeight="1"/>
  <cols>
    <col min="1" max="1" width="2.625" style="32" customWidth="1"/>
    <col min="2" max="2" width="5.625" style="2" customWidth="1"/>
    <col min="3" max="3" width="5.00390625" style="3" bestFit="1" customWidth="1"/>
    <col min="4" max="4" width="3.50390625" style="3" bestFit="1" customWidth="1"/>
    <col min="5" max="5" width="3.375" style="1" bestFit="1" customWidth="1"/>
    <col min="6" max="7" width="10.625" style="3" customWidth="1"/>
    <col min="8" max="8" width="10.625" style="1" customWidth="1"/>
    <col min="9" max="11" width="10.125" style="1" customWidth="1"/>
    <col min="12" max="12" width="2.125" style="1" customWidth="1"/>
    <col min="13" max="13" width="2.50390625" style="1" customWidth="1"/>
    <col min="14" max="16" width="7.625" style="1" customWidth="1"/>
    <col min="17" max="22" width="7.125" style="1" customWidth="1"/>
    <col min="23" max="25" width="6.625" style="1" customWidth="1"/>
    <col min="26" max="26" width="6.125" style="1" customWidth="1"/>
    <col min="27" max="28" width="6.125" style="4" customWidth="1"/>
    <col min="29" max="30" width="6.125" style="1" customWidth="1"/>
    <col min="31" max="16384" width="9.75390625" style="1" customWidth="1"/>
  </cols>
  <sheetData>
    <row r="1" spans="1:28" s="6" customFormat="1" ht="15" customHeight="1">
      <c r="A1" s="51"/>
      <c r="B1" s="5"/>
      <c r="C1" s="5"/>
      <c r="D1" s="5"/>
      <c r="E1" s="5"/>
      <c r="N1" s="41"/>
      <c r="W1" s="41"/>
      <c r="X1" s="41"/>
      <c r="Y1" s="41"/>
      <c r="Z1" s="41"/>
      <c r="AA1" s="102"/>
      <c r="AB1" s="48"/>
    </row>
    <row r="2" spans="1:20" s="6" customFormat="1" ht="15" customHeight="1">
      <c r="A2" s="51"/>
      <c r="K2" s="32" t="s">
        <v>53</v>
      </c>
      <c r="L2" s="1"/>
      <c r="M2" s="1"/>
      <c r="N2" s="1" t="s">
        <v>52</v>
      </c>
      <c r="Q2" s="1"/>
      <c r="S2" s="1"/>
      <c r="T2" s="1"/>
    </row>
    <row r="3" spans="1:7" s="6" customFormat="1" ht="15" customHeight="1">
      <c r="A3" s="9"/>
      <c r="B3" s="9" t="s">
        <v>48</v>
      </c>
      <c r="F3" s="79"/>
      <c r="G3" s="79"/>
    </row>
    <row r="4" spans="2:25" s="6" customFormat="1" ht="18" customHeight="1">
      <c r="B4" s="163" t="s">
        <v>50</v>
      </c>
      <c r="C4" s="163"/>
      <c r="D4" s="163"/>
      <c r="E4" s="164"/>
      <c r="F4" s="173" t="s">
        <v>6</v>
      </c>
      <c r="G4" s="174"/>
      <c r="H4" s="175"/>
      <c r="I4" s="148" t="s">
        <v>45</v>
      </c>
      <c r="J4" s="149"/>
      <c r="K4" s="149"/>
      <c r="N4" s="150" t="s">
        <v>46</v>
      </c>
      <c r="O4" s="150"/>
      <c r="P4" s="150"/>
      <c r="Q4" s="150"/>
      <c r="R4" s="150"/>
      <c r="S4" s="150"/>
      <c r="T4" s="150"/>
      <c r="U4" s="150"/>
      <c r="V4" s="151"/>
      <c r="W4" s="179" t="s">
        <v>15</v>
      </c>
      <c r="X4" s="180"/>
      <c r="Y4" s="180"/>
    </row>
    <row r="5" spans="2:25" s="6" customFormat="1" ht="18" customHeight="1">
      <c r="B5" s="165"/>
      <c r="C5" s="165"/>
      <c r="D5" s="165"/>
      <c r="E5" s="166"/>
      <c r="F5" s="176"/>
      <c r="G5" s="177"/>
      <c r="H5" s="178"/>
      <c r="I5" s="196" t="s">
        <v>6</v>
      </c>
      <c r="J5" s="193"/>
      <c r="K5" s="194"/>
      <c r="L5" s="87"/>
      <c r="M5" s="87"/>
      <c r="N5" s="193" t="s">
        <v>17</v>
      </c>
      <c r="O5" s="193"/>
      <c r="P5" s="194"/>
      <c r="Q5" s="195" t="s">
        <v>40</v>
      </c>
      <c r="R5" s="195"/>
      <c r="S5" s="191"/>
      <c r="T5" s="196" t="s">
        <v>29</v>
      </c>
      <c r="U5" s="193"/>
      <c r="V5" s="194"/>
      <c r="W5" s="181"/>
      <c r="X5" s="182"/>
      <c r="Y5" s="182"/>
    </row>
    <row r="6" spans="2:25" s="6" customFormat="1" ht="18" customHeight="1">
      <c r="B6" s="167"/>
      <c r="C6" s="167"/>
      <c r="D6" s="167"/>
      <c r="E6" s="168"/>
      <c r="F6" s="64" t="s">
        <v>58</v>
      </c>
      <c r="G6" s="64" t="s">
        <v>30</v>
      </c>
      <c r="H6" s="64" t="s">
        <v>5</v>
      </c>
      <c r="I6" s="67" t="s">
        <v>58</v>
      </c>
      <c r="J6" s="68" t="s">
        <v>30</v>
      </c>
      <c r="K6" s="68" t="s">
        <v>5</v>
      </c>
      <c r="L6" s="88"/>
      <c r="M6" s="88"/>
      <c r="N6" s="67" t="s">
        <v>58</v>
      </c>
      <c r="O6" s="68" t="s">
        <v>30</v>
      </c>
      <c r="P6" s="68" t="s">
        <v>5</v>
      </c>
      <c r="Q6" s="67" t="s">
        <v>58</v>
      </c>
      <c r="R6" s="68" t="s">
        <v>30</v>
      </c>
      <c r="S6" s="67" t="s">
        <v>5</v>
      </c>
      <c r="T6" s="67" t="s">
        <v>58</v>
      </c>
      <c r="U6" s="68" t="s">
        <v>30</v>
      </c>
      <c r="V6" s="68" t="s">
        <v>5</v>
      </c>
      <c r="W6" s="67" t="s">
        <v>58</v>
      </c>
      <c r="X6" s="76" t="s">
        <v>30</v>
      </c>
      <c r="Y6" s="78" t="s">
        <v>5</v>
      </c>
    </row>
    <row r="7" spans="2:25" s="6" customFormat="1" ht="18" customHeight="1">
      <c r="B7" s="10" t="s">
        <v>60</v>
      </c>
      <c r="C7" s="14" t="s">
        <v>20</v>
      </c>
      <c r="D7" s="161" t="s">
        <v>2</v>
      </c>
      <c r="E7" s="162"/>
      <c r="F7" s="80">
        <v>5408372</v>
      </c>
      <c r="G7" s="83">
        <v>3372428</v>
      </c>
      <c r="H7" s="83">
        <v>2035944</v>
      </c>
      <c r="I7" s="83">
        <v>5405432</v>
      </c>
      <c r="J7" s="83">
        <v>3370958</v>
      </c>
      <c r="K7" s="83">
        <v>2034474</v>
      </c>
      <c r="L7" s="83"/>
      <c r="M7" s="94"/>
      <c r="N7" s="83">
        <v>5376468</v>
      </c>
      <c r="O7" s="83">
        <v>3347738</v>
      </c>
      <c r="P7" s="83">
        <v>2028730</v>
      </c>
      <c r="Q7" s="66">
        <v>4222</v>
      </c>
      <c r="R7" s="66">
        <v>956</v>
      </c>
      <c r="S7" s="66">
        <v>3266</v>
      </c>
      <c r="T7" s="83">
        <v>24742</v>
      </c>
      <c r="U7" s="83">
        <v>22264</v>
      </c>
      <c r="V7" s="83">
        <v>2478</v>
      </c>
      <c r="W7" s="66">
        <v>2940</v>
      </c>
      <c r="X7" s="66">
        <v>1470</v>
      </c>
      <c r="Y7" s="66">
        <v>1470</v>
      </c>
    </row>
    <row r="8" spans="2:25" s="6" customFormat="1" ht="18" customHeight="1">
      <c r="B8" s="10">
        <v>30</v>
      </c>
      <c r="C8" s="10"/>
      <c r="D8" s="161" t="s">
        <v>56</v>
      </c>
      <c r="E8" s="162"/>
      <c r="F8" s="80">
        <v>5274437</v>
      </c>
      <c r="G8" s="83">
        <v>3489919</v>
      </c>
      <c r="H8" s="83">
        <v>1784518</v>
      </c>
      <c r="I8" s="83">
        <v>5255432</v>
      </c>
      <c r="J8" s="83">
        <v>3489919</v>
      </c>
      <c r="K8" s="83">
        <v>1765513</v>
      </c>
      <c r="L8" s="83"/>
      <c r="M8" s="94"/>
      <c r="N8" s="83">
        <v>5225650</v>
      </c>
      <c r="O8" s="83">
        <v>3465379</v>
      </c>
      <c r="P8" s="83">
        <v>1760271</v>
      </c>
      <c r="Q8" s="66">
        <v>2864</v>
      </c>
      <c r="R8" s="66">
        <v>514</v>
      </c>
      <c r="S8" s="66">
        <v>2350</v>
      </c>
      <c r="T8" s="83">
        <v>26918</v>
      </c>
      <c r="U8" s="83">
        <v>24026</v>
      </c>
      <c r="V8" s="83">
        <v>2892</v>
      </c>
      <c r="W8" s="66">
        <v>19005</v>
      </c>
      <c r="X8" s="66" t="s">
        <v>13</v>
      </c>
      <c r="Y8" s="66">
        <v>19005</v>
      </c>
    </row>
    <row r="9" spans="2:25" s="8" customFormat="1" ht="18" customHeight="1">
      <c r="B9" s="11" t="s">
        <v>59</v>
      </c>
      <c r="C9" s="15" t="s">
        <v>20</v>
      </c>
      <c r="D9" s="118" t="s">
        <v>61</v>
      </c>
      <c r="E9" s="119"/>
      <c r="F9" s="117">
        <f>SUM(G9:H9)</f>
        <v>5403876</v>
      </c>
      <c r="G9" s="115">
        <f>SUM(G11:G22)</f>
        <v>3572703</v>
      </c>
      <c r="H9" s="115">
        <f>SUM(H11:H22)</f>
        <v>1831173</v>
      </c>
      <c r="I9" s="115">
        <f>SUM(J9:K9)</f>
        <v>5403876</v>
      </c>
      <c r="J9" s="115">
        <f>SUM(J11:J22)</f>
        <v>3572703</v>
      </c>
      <c r="K9" s="115">
        <f>SUM(K11:K22)</f>
        <v>1831173</v>
      </c>
      <c r="L9" s="116"/>
      <c r="M9" s="95"/>
      <c r="N9" s="115">
        <f>SUM(O9:P9)</f>
        <v>5370621</v>
      </c>
      <c r="O9" s="115">
        <f>SUM(O11:O22)</f>
        <v>3543792</v>
      </c>
      <c r="P9" s="115">
        <f>SUM(P11:P22)</f>
        <v>1826829</v>
      </c>
      <c r="Q9" s="139">
        <f>SUM(R9:S9)</f>
        <v>5512</v>
      </c>
      <c r="R9" s="139">
        <f>SUM(R11:R22)</f>
        <v>4206</v>
      </c>
      <c r="S9" s="139">
        <f>SUM(S11:S22)</f>
        <v>1306</v>
      </c>
      <c r="T9" s="115">
        <f>SUM(U9:V9)</f>
        <v>27743</v>
      </c>
      <c r="U9" s="115">
        <f>SUM(U11:U22)</f>
        <v>24705</v>
      </c>
      <c r="V9" s="115">
        <f>SUM(V11:V22)</f>
        <v>3038</v>
      </c>
      <c r="W9" s="140" t="s">
        <v>13</v>
      </c>
      <c r="X9" s="140" t="s">
        <v>13</v>
      </c>
      <c r="Y9" s="140" t="s">
        <v>13</v>
      </c>
    </row>
    <row r="10" spans="2:25" s="8" customFormat="1" ht="9" customHeight="1">
      <c r="B10" s="11"/>
      <c r="C10" s="15"/>
      <c r="D10" s="118"/>
      <c r="E10" s="119"/>
      <c r="F10" s="124"/>
      <c r="G10" s="123"/>
      <c r="H10" s="123"/>
      <c r="I10" s="123"/>
      <c r="J10" s="123"/>
      <c r="K10" s="123"/>
      <c r="L10" s="116"/>
      <c r="M10" s="95"/>
      <c r="N10" s="123"/>
      <c r="O10" s="123"/>
      <c r="P10" s="123"/>
      <c r="Q10" s="123"/>
      <c r="R10" s="123"/>
      <c r="S10" s="123"/>
      <c r="T10" s="123"/>
      <c r="U10" s="123"/>
      <c r="V10" s="123"/>
      <c r="W10" s="128" t="s">
        <v>13</v>
      </c>
      <c r="X10" s="128" t="s">
        <v>13</v>
      </c>
      <c r="Y10" s="128" t="s">
        <v>13</v>
      </c>
    </row>
    <row r="11" spans="2:25" s="6" customFormat="1" ht="18" customHeight="1">
      <c r="B11" s="10" t="s">
        <v>7</v>
      </c>
      <c r="C11" s="16" t="s">
        <v>42</v>
      </c>
      <c r="D11" s="17" t="s">
        <v>47</v>
      </c>
      <c r="E11" s="19" t="s">
        <v>3</v>
      </c>
      <c r="F11" s="80">
        <f aca="true" t="shared" si="0" ref="F11:F22">SUM(G11:H11)</f>
        <v>353085</v>
      </c>
      <c r="G11" s="85">
        <f aca="true" t="shared" si="1" ref="G11:H22">SUM(J11,X11)</f>
        <v>206618</v>
      </c>
      <c r="H11" s="85">
        <f t="shared" si="1"/>
        <v>146467</v>
      </c>
      <c r="I11" s="85">
        <f aca="true" t="shared" si="2" ref="I11:I22">SUM(J11:K11)</f>
        <v>353085</v>
      </c>
      <c r="J11" s="85">
        <f aca="true" t="shared" si="3" ref="J11:J22">SUM(O11,R11,U11)</f>
        <v>206618</v>
      </c>
      <c r="K11" s="85">
        <f aca="true" t="shared" si="4" ref="K11:K22">SUM(P11,V11,S11)</f>
        <v>146467</v>
      </c>
      <c r="L11" s="89"/>
      <c r="M11" s="96"/>
      <c r="N11" s="85">
        <f aca="true" t="shared" si="5" ref="N11:N22">SUM(O11:P11)</f>
        <v>352164</v>
      </c>
      <c r="O11" s="85">
        <v>205973</v>
      </c>
      <c r="P11" s="85">
        <v>146191</v>
      </c>
      <c r="Q11" s="128" t="s">
        <v>65</v>
      </c>
      <c r="R11" s="128" t="s">
        <v>65</v>
      </c>
      <c r="S11" s="128" t="s">
        <v>13</v>
      </c>
      <c r="T11" s="85">
        <f aca="true" t="shared" si="6" ref="T11:T22">SUM(U11:V11)</f>
        <v>921</v>
      </c>
      <c r="U11" s="85">
        <v>645</v>
      </c>
      <c r="V11" s="85">
        <v>276</v>
      </c>
      <c r="W11" s="128" t="s">
        <v>13</v>
      </c>
      <c r="X11" s="128" t="s">
        <v>13</v>
      </c>
      <c r="Y11" s="128" t="s">
        <v>13</v>
      </c>
    </row>
    <row r="12" spans="2:25" s="6" customFormat="1" ht="18" customHeight="1">
      <c r="B12" s="10" t="s">
        <v>59</v>
      </c>
      <c r="C12" s="16" t="s">
        <v>42</v>
      </c>
      <c r="D12" s="10">
        <v>5</v>
      </c>
      <c r="E12" s="19" t="s">
        <v>3</v>
      </c>
      <c r="F12" s="80">
        <f t="shared" si="0"/>
        <v>385088</v>
      </c>
      <c r="G12" s="85">
        <f t="shared" si="1"/>
        <v>253200</v>
      </c>
      <c r="H12" s="85">
        <f t="shared" si="1"/>
        <v>131888</v>
      </c>
      <c r="I12" s="85">
        <f t="shared" si="2"/>
        <v>385088</v>
      </c>
      <c r="J12" s="85">
        <f t="shared" si="3"/>
        <v>253200</v>
      </c>
      <c r="K12" s="85">
        <f t="shared" si="4"/>
        <v>131888</v>
      </c>
      <c r="L12" s="89"/>
      <c r="M12" s="96"/>
      <c r="N12" s="85">
        <f t="shared" si="5"/>
        <v>384322</v>
      </c>
      <c r="O12" s="85">
        <v>252556</v>
      </c>
      <c r="P12" s="85">
        <v>131766</v>
      </c>
      <c r="Q12" s="128" t="s">
        <v>65</v>
      </c>
      <c r="R12" s="128" t="s">
        <v>13</v>
      </c>
      <c r="S12" s="128" t="s">
        <v>13</v>
      </c>
      <c r="T12" s="85">
        <f t="shared" si="6"/>
        <v>766</v>
      </c>
      <c r="U12" s="85">
        <v>644</v>
      </c>
      <c r="V12" s="85">
        <v>122</v>
      </c>
      <c r="W12" s="128" t="s">
        <v>13</v>
      </c>
      <c r="X12" s="128" t="s">
        <v>13</v>
      </c>
      <c r="Y12" s="128" t="s">
        <v>13</v>
      </c>
    </row>
    <row r="13" spans="2:25" s="6" customFormat="1" ht="18" customHeight="1">
      <c r="B13" s="10"/>
      <c r="C13" s="10"/>
      <c r="D13" s="17">
        <v>6</v>
      </c>
      <c r="E13" s="20"/>
      <c r="F13" s="80">
        <f t="shared" si="0"/>
        <v>452203</v>
      </c>
      <c r="G13" s="85">
        <f t="shared" si="1"/>
        <v>322234</v>
      </c>
      <c r="H13" s="85">
        <f t="shared" si="1"/>
        <v>129969</v>
      </c>
      <c r="I13" s="85">
        <f t="shared" si="2"/>
        <v>452203</v>
      </c>
      <c r="J13" s="85">
        <f t="shared" si="3"/>
        <v>322234</v>
      </c>
      <c r="K13" s="85">
        <f t="shared" si="4"/>
        <v>129969</v>
      </c>
      <c r="L13" s="89"/>
      <c r="M13" s="96"/>
      <c r="N13" s="85">
        <f t="shared" si="5"/>
        <v>450996</v>
      </c>
      <c r="O13" s="85">
        <v>321332</v>
      </c>
      <c r="P13" s="85">
        <v>129664</v>
      </c>
      <c r="Q13" s="128" t="s">
        <v>65</v>
      </c>
      <c r="R13" s="128" t="s">
        <v>13</v>
      </c>
      <c r="S13" s="128" t="s">
        <v>13</v>
      </c>
      <c r="T13" s="85">
        <f t="shared" si="6"/>
        <v>1207</v>
      </c>
      <c r="U13" s="85">
        <v>902</v>
      </c>
      <c r="V13" s="85">
        <v>305</v>
      </c>
      <c r="W13" s="128" t="s">
        <v>13</v>
      </c>
      <c r="X13" s="128" t="s">
        <v>13</v>
      </c>
      <c r="Y13" s="128" t="s">
        <v>13</v>
      </c>
    </row>
    <row r="14" spans="2:25" s="6" customFormat="1" ht="18" customHeight="1">
      <c r="B14" s="10"/>
      <c r="C14" s="10"/>
      <c r="D14" s="10">
        <v>7</v>
      </c>
      <c r="E14" s="20"/>
      <c r="F14" s="80">
        <f t="shared" si="0"/>
        <v>613212</v>
      </c>
      <c r="G14" s="85">
        <f t="shared" si="1"/>
        <v>478219</v>
      </c>
      <c r="H14" s="85">
        <f t="shared" si="1"/>
        <v>134993</v>
      </c>
      <c r="I14" s="85">
        <f t="shared" si="2"/>
        <v>613212</v>
      </c>
      <c r="J14" s="85">
        <f t="shared" si="3"/>
        <v>478219</v>
      </c>
      <c r="K14" s="85">
        <f t="shared" si="4"/>
        <v>134993</v>
      </c>
      <c r="L14" s="89"/>
      <c r="M14" s="96"/>
      <c r="N14" s="85">
        <f t="shared" si="5"/>
        <v>601137</v>
      </c>
      <c r="O14" s="85">
        <v>466363</v>
      </c>
      <c r="P14" s="85">
        <v>134774</v>
      </c>
      <c r="Q14" s="128" t="s">
        <v>65</v>
      </c>
      <c r="R14" s="128" t="s">
        <v>13</v>
      </c>
      <c r="S14" s="128" t="s">
        <v>13</v>
      </c>
      <c r="T14" s="85">
        <f t="shared" si="6"/>
        <v>12075</v>
      </c>
      <c r="U14" s="85">
        <v>11856</v>
      </c>
      <c r="V14" s="85">
        <v>219</v>
      </c>
      <c r="W14" s="128" t="s">
        <v>13</v>
      </c>
      <c r="X14" s="128" t="s">
        <v>13</v>
      </c>
      <c r="Y14" s="128" t="s">
        <v>13</v>
      </c>
    </row>
    <row r="15" spans="2:25" s="6" customFormat="1" ht="18" customHeight="1">
      <c r="B15" s="10"/>
      <c r="C15" s="10"/>
      <c r="D15" s="17">
        <v>8</v>
      </c>
      <c r="E15" s="20"/>
      <c r="F15" s="80">
        <f t="shared" si="0"/>
        <v>595640</v>
      </c>
      <c r="G15" s="85">
        <f t="shared" si="1"/>
        <v>454324</v>
      </c>
      <c r="H15" s="85">
        <f t="shared" si="1"/>
        <v>141316</v>
      </c>
      <c r="I15" s="85">
        <f t="shared" si="2"/>
        <v>595640</v>
      </c>
      <c r="J15" s="85">
        <f t="shared" si="3"/>
        <v>454324</v>
      </c>
      <c r="K15" s="85">
        <f t="shared" si="4"/>
        <v>141316</v>
      </c>
      <c r="L15" s="89"/>
      <c r="M15" s="96"/>
      <c r="N15" s="85">
        <f t="shared" si="5"/>
        <v>588706</v>
      </c>
      <c r="O15" s="85">
        <v>448909</v>
      </c>
      <c r="P15" s="85">
        <v>139797</v>
      </c>
      <c r="Q15" s="66">
        <f>SUM(R15:S15)</f>
        <v>5512</v>
      </c>
      <c r="R15" s="66">
        <v>4206</v>
      </c>
      <c r="S15" s="66">
        <v>1306</v>
      </c>
      <c r="T15" s="85">
        <f t="shared" si="6"/>
        <v>1422</v>
      </c>
      <c r="U15" s="85">
        <v>1209</v>
      </c>
      <c r="V15" s="85">
        <v>213</v>
      </c>
      <c r="W15" s="128" t="s">
        <v>13</v>
      </c>
      <c r="X15" s="128" t="s">
        <v>13</v>
      </c>
      <c r="Y15" s="128" t="s">
        <v>13</v>
      </c>
    </row>
    <row r="16" spans="2:25" s="6" customFormat="1" ht="18" customHeight="1">
      <c r="B16" s="10"/>
      <c r="C16" s="10"/>
      <c r="D16" s="10">
        <v>9</v>
      </c>
      <c r="E16" s="20"/>
      <c r="F16" s="80">
        <f t="shared" si="0"/>
        <v>604701</v>
      </c>
      <c r="G16" s="85">
        <f t="shared" si="1"/>
        <v>475997</v>
      </c>
      <c r="H16" s="85">
        <f t="shared" si="1"/>
        <v>128704</v>
      </c>
      <c r="I16" s="85">
        <f t="shared" si="2"/>
        <v>604701</v>
      </c>
      <c r="J16" s="85">
        <f t="shared" si="3"/>
        <v>475997</v>
      </c>
      <c r="K16" s="85">
        <f t="shared" si="4"/>
        <v>128704</v>
      </c>
      <c r="L16" s="89"/>
      <c r="M16" s="96"/>
      <c r="N16" s="85">
        <f t="shared" si="5"/>
        <v>603300</v>
      </c>
      <c r="O16" s="85">
        <v>474741</v>
      </c>
      <c r="P16" s="85">
        <v>128559</v>
      </c>
      <c r="Q16" s="128" t="s">
        <v>13</v>
      </c>
      <c r="R16" s="128" t="s">
        <v>13</v>
      </c>
      <c r="S16" s="128" t="s">
        <v>13</v>
      </c>
      <c r="T16" s="85">
        <f t="shared" si="6"/>
        <v>1401</v>
      </c>
      <c r="U16" s="85">
        <v>1256</v>
      </c>
      <c r="V16" s="85">
        <v>145</v>
      </c>
      <c r="W16" s="128" t="s">
        <v>13</v>
      </c>
      <c r="X16" s="128" t="s">
        <v>13</v>
      </c>
      <c r="Y16" s="128" t="s">
        <v>13</v>
      </c>
    </row>
    <row r="17" spans="2:25" s="6" customFormat="1" ht="18" customHeight="1">
      <c r="B17" s="10"/>
      <c r="C17" s="10"/>
      <c r="D17" s="17">
        <v>10</v>
      </c>
      <c r="E17" s="20"/>
      <c r="F17" s="80">
        <f t="shared" si="0"/>
        <v>496043</v>
      </c>
      <c r="G17" s="85">
        <f t="shared" si="1"/>
        <v>359278</v>
      </c>
      <c r="H17" s="85">
        <f t="shared" si="1"/>
        <v>136765</v>
      </c>
      <c r="I17" s="85">
        <f t="shared" si="2"/>
        <v>496043</v>
      </c>
      <c r="J17" s="85">
        <f t="shared" si="3"/>
        <v>359278</v>
      </c>
      <c r="K17" s="85">
        <f t="shared" si="4"/>
        <v>136765</v>
      </c>
      <c r="L17" s="89"/>
      <c r="M17" s="96"/>
      <c r="N17" s="85">
        <f t="shared" si="5"/>
        <v>490103</v>
      </c>
      <c r="O17" s="85">
        <v>353671</v>
      </c>
      <c r="P17" s="85">
        <v>136432</v>
      </c>
      <c r="Q17" s="128" t="s">
        <v>13</v>
      </c>
      <c r="R17" s="128" t="s">
        <v>13</v>
      </c>
      <c r="S17" s="128" t="s">
        <v>13</v>
      </c>
      <c r="T17" s="85">
        <f t="shared" si="6"/>
        <v>5940</v>
      </c>
      <c r="U17" s="85">
        <v>5607</v>
      </c>
      <c r="V17" s="85">
        <v>333</v>
      </c>
      <c r="W17" s="128" t="s">
        <v>13</v>
      </c>
      <c r="X17" s="128" t="s">
        <v>13</v>
      </c>
      <c r="Y17" s="128" t="s">
        <v>13</v>
      </c>
    </row>
    <row r="18" spans="2:25" s="6" customFormat="1" ht="18" customHeight="1">
      <c r="B18" s="10"/>
      <c r="C18" s="10"/>
      <c r="D18" s="10">
        <v>11</v>
      </c>
      <c r="E18" s="20"/>
      <c r="F18" s="80">
        <f t="shared" si="0"/>
        <v>348040</v>
      </c>
      <c r="G18" s="85">
        <f t="shared" si="1"/>
        <v>206716</v>
      </c>
      <c r="H18" s="85">
        <f t="shared" si="1"/>
        <v>141324</v>
      </c>
      <c r="I18" s="85">
        <f t="shared" si="2"/>
        <v>348040</v>
      </c>
      <c r="J18" s="85">
        <f t="shared" si="3"/>
        <v>206716</v>
      </c>
      <c r="K18" s="85">
        <f t="shared" si="4"/>
        <v>141324</v>
      </c>
      <c r="L18" s="89"/>
      <c r="M18" s="96"/>
      <c r="N18" s="85">
        <f t="shared" si="5"/>
        <v>345824</v>
      </c>
      <c r="O18" s="85">
        <v>204811</v>
      </c>
      <c r="P18" s="85">
        <v>141013</v>
      </c>
      <c r="Q18" s="128" t="s">
        <v>13</v>
      </c>
      <c r="R18" s="128" t="s">
        <v>13</v>
      </c>
      <c r="S18" s="128" t="s">
        <v>13</v>
      </c>
      <c r="T18" s="85">
        <f t="shared" si="6"/>
        <v>2216</v>
      </c>
      <c r="U18" s="85">
        <v>1905</v>
      </c>
      <c r="V18" s="85">
        <v>311</v>
      </c>
      <c r="W18" s="128" t="s">
        <v>13</v>
      </c>
      <c r="X18" s="128" t="s">
        <v>13</v>
      </c>
      <c r="Y18" s="128" t="s">
        <v>13</v>
      </c>
    </row>
    <row r="19" spans="2:25" s="6" customFormat="1" ht="18" customHeight="1">
      <c r="B19" s="10"/>
      <c r="C19" s="10"/>
      <c r="D19" s="17">
        <v>12</v>
      </c>
      <c r="E19" s="20"/>
      <c r="F19" s="80">
        <f t="shared" si="0"/>
        <v>545638</v>
      </c>
      <c r="G19" s="85">
        <f t="shared" si="1"/>
        <v>282346</v>
      </c>
      <c r="H19" s="85">
        <f t="shared" si="1"/>
        <v>263292</v>
      </c>
      <c r="I19" s="85">
        <f t="shared" si="2"/>
        <v>545638</v>
      </c>
      <c r="J19" s="85">
        <f t="shared" si="3"/>
        <v>282346</v>
      </c>
      <c r="K19" s="85">
        <f t="shared" si="4"/>
        <v>263292</v>
      </c>
      <c r="L19" s="89"/>
      <c r="M19" s="96"/>
      <c r="N19" s="85">
        <f t="shared" si="5"/>
        <v>545478</v>
      </c>
      <c r="O19" s="85">
        <v>282237</v>
      </c>
      <c r="P19" s="85">
        <v>263241</v>
      </c>
      <c r="Q19" s="128" t="s">
        <v>13</v>
      </c>
      <c r="R19" s="128" t="s">
        <v>13</v>
      </c>
      <c r="S19" s="128" t="s">
        <v>13</v>
      </c>
      <c r="T19" s="85">
        <f t="shared" si="6"/>
        <v>160</v>
      </c>
      <c r="U19" s="85">
        <v>109</v>
      </c>
      <c r="V19" s="85">
        <v>51</v>
      </c>
      <c r="W19" s="128" t="s">
        <v>13</v>
      </c>
      <c r="X19" s="128" t="s">
        <v>13</v>
      </c>
      <c r="Y19" s="128" t="s">
        <v>13</v>
      </c>
    </row>
    <row r="20" spans="2:25" s="6" customFormat="1" ht="18" customHeight="1">
      <c r="B20" s="10" t="s">
        <v>62</v>
      </c>
      <c r="C20" s="16" t="s">
        <v>42</v>
      </c>
      <c r="D20" s="17" t="s">
        <v>49</v>
      </c>
      <c r="E20" s="19" t="s">
        <v>3</v>
      </c>
      <c r="F20" s="80">
        <f t="shared" si="0"/>
        <v>326867</v>
      </c>
      <c r="G20" s="85">
        <f t="shared" si="1"/>
        <v>194980</v>
      </c>
      <c r="H20" s="85">
        <f t="shared" si="1"/>
        <v>131887</v>
      </c>
      <c r="I20" s="85">
        <f t="shared" si="2"/>
        <v>326867</v>
      </c>
      <c r="J20" s="85">
        <f t="shared" si="3"/>
        <v>194980</v>
      </c>
      <c r="K20" s="85">
        <f t="shared" si="4"/>
        <v>131887</v>
      </c>
      <c r="L20" s="89"/>
      <c r="M20" s="96"/>
      <c r="N20" s="85">
        <f t="shared" si="5"/>
        <v>326180</v>
      </c>
      <c r="O20" s="85">
        <v>194531</v>
      </c>
      <c r="P20" s="85">
        <v>131649</v>
      </c>
      <c r="Q20" s="128" t="s">
        <v>13</v>
      </c>
      <c r="R20" s="128" t="s">
        <v>13</v>
      </c>
      <c r="S20" s="128" t="s">
        <v>13</v>
      </c>
      <c r="T20" s="85">
        <f t="shared" si="6"/>
        <v>687</v>
      </c>
      <c r="U20" s="85">
        <v>449</v>
      </c>
      <c r="V20" s="85">
        <v>238</v>
      </c>
      <c r="W20" s="128" t="s">
        <v>13</v>
      </c>
      <c r="X20" s="128" t="s">
        <v>13</v>
      </c>
      <c r="Y20" s="128" t="s">
        <v>13</v>
      </c>
    </row>
    <row r="21" spans="3:25" s="6" customFormat="1" ht="18" customHeight="1">
      <c r="C21" s="10"/>
      <c r="D21" s="10">
        <v>2</v>
      </c>
      <c r="E21" s="20"/>
      <c r="F21" s="80">
        <f t="shared" si="0"/>
        <v>302702</v>
      </c>
      <c r="G21" s="85">
        <f t="shared" si="1"/>
        <v>162106</v>
      </c>
      <c r="H21" s="85">
        <f t="shared" si="1"/>
        <v>140596</v>
      </c>
      <c r="I21" s="85">
        <f t="shared" si="2"/>
        <v>302702</v>
      </c>
      <c r="J21" s="85">
        <f t="shared" si="3"/>
        <v>162106</v>
      </c>
      <c r="K21" s="85">
        <f t="shared" si="4"/>
        <v>140596</v>
      </c>
      <c r="L21" s="89"/>
      <c r="M21" s="96"/>
      <c r="N21" s="85">
        <f t="shared" si="5"/>
        <v>302283</v>
      </c>
      <c r="O21" s="85">
        <v>162044</v>
      </c>
      <c r="P21" s="85">
        <v>140239</v>
      </c>
      <c r="Q21" s="128" t="s">
        <v>13</v>
      </c>
      <c r="R21" s="128" t="s">
        <v>13</v>
      </c>
      <c r="S21" s="128" t="s">
        <v>13</v>
      </c>
      <c r="T21" s="85">
        <f t="shared" si="6"/>
        <v>419</v>
      </c>
      <c r="U21" s="85">
        <v>62</v>
      </c>
      <c r="V21" s="85">
        <v>357</v>
      </c>
      <c r="W21" s="128" t="s">
        <v>13</v>
      </c>
      <c r="X21" s="128" t="s">
        <v>13</v>
      </c>
      <c r="Y21" s="128" t="s">
        <v>13</v>
      </c>
    </row>
    <row r="22" spans="2:25" s="6" customFormat="1" ht="18" customHeight="1">
      <c r="B22" s="12"/>
      <c r="C22" s="12"/>
      <c r="D22" s="12">
        <v>3</v>
      </c>
      <c r="E22" s="21"/>
      <c r="F22" s="82">
        <f t="shared" si="0"/>
        <v>380657</v>
      </c>
      <c r="G22" s="86">
        <f t="shared" si="1"/>
        <v>176685</v>
      </c>
      <c r="H22" s="86">
        <f t="shared" si="1"/>
        <v>203972</v>
      </c>
      <c r="I22" s="86">
        <f t="shared" si="2"/>
        <v>380657</v>
      </c>
      <c r="J22" s="86">
        <f t="shared" si="3"/>
        <v>176685</v>
      </c>
      <c r="K22" s="86">
        <f t="shared" si="4"/>
        <v>203972</v>
      </c>
      <c r="L22" s="90"/>
      <c r="M22" s="97"/>
      <c r="N22" s="86">
        <f t="shared" si="5"/>
        <v>380128</v>
      </c>
      <c r="O22" s="86">
        <v>176624</v>
      </c>
      <c r="P22" s="86">
        <v>203504</v>
      </c>
      <c r="Q22" s="129" t="s">
        <v>13</v>
      </c>
      <c r="R22" s="129" t="s">
        <v>13</v>
      </c>
      <c r="S22" s="129" t="s">
        <v>13</v>
      </c>
      <c r="T22" s="86">
        <f t="shared" si="6"/>
        <v>529</v>
      </c>
      <c r="U22" s="86">
        <v>61</v>
      </c>
      <c r="V22" s="86">
        <v>468</v>
      </c>
      <c r="W22" s="129" t="s">
        <v>13</v>
      </c>
      <c r="X22" s="129" t="s">
        <v>13</v>
      </c>
      <c r="Y22" s="129" t="s">
        <v>13</v>
      </c>
    </row>
    <row r="23" spans="1:25" s="6" customFormat="1" ht="15" customHeight="1">
      <c r="A23" s="9"/>
      <c r="B23" s="9" t="s">
        <v>34</v>
      </c>
      <c r="F23" s="79"/>
      <c r="G23" s="79"/>
      <c r="R23" s="101"/>
      <c r="X23" s="48"/>
      <c r="Y23" s="53" t="s">
        <v>37</v>
      </c>
    </row>
    <row r="24" spans="1:25" s="6" customFormat="1" ht="15" customHeight="1">
      <c r="A24" s="9"/>
      <c r="B24" s="59"/>
      <c r="F24" s="79"/>
      <c r="G24" s="79"/>
      <c r="X24" s="48"/>
      <c r="Y24" s="48"/>
    </row>
    <row r="25" spans="1:28" s="6" customFormat="1" ht="15" customHeight="1">
      <c r="A25" s="9"/>
      <c r="B25" s="9"/>
      <c r="F25" s="79"/>
      <c r="G25" s="79"/>
      <c r="AA25" s="48"/>
      <c r="AB25" s="48"/>
    </row>
    <row r="26" spans="2:5" ht="15" customHeight="1">
      <c r="B26" s="13"/>
      <c r="C26" s="13"/>
      <c r="D26" s="13"/>
      <c r="E26" s="13"/>
    </row>
    <row r="27" ht="15" customHeight="1"/>
    <row r="28" spans="11:14" ht="15" customHeight="1">
      <c r="K28" s="32" t="s">
        <v>54</v>
      </c>
      <c r="N28" s="1" t="s">
        <v>21</v>
      </c>
    </row>
    <row r="29" spans="1:28" s="6" customFormat="1" ht="15" customHeight="1">
      <c r="A29" s="9"/>
      <c r="B29" s="9" t="s">
        <v>48</v>
      </c>
      <c r="F29" s="79"/>
      <c r="G29" s="79"/>
      <c r="AA29" s="48"/>
      <c r="AB29" s="48"/>
    </row>
    <row r="30" spans="2:29" s="6" customFormat="1" ht="18" customHeight="1">
      <c r="B30" s="163" t="s">
        <v>50</v>
      </c>
      <c r="C30" s="163"/>
      <c r="D30" s="163"/>
      <c r="E30" s="164"/>
      <c r="F30" s="173" t="s">
        <v>6</v>
      </c>
      <c r="G30" s="174"/>
      <c r="H30" s="175"/>
      <c r="I30" s="148" t="s">
        <v>45</v>
      </c>
      <c r="J30" s="149"/>
      <c r="K30" s="149"/>
      <c r="N30" s="150" t="s">
        <v>26</v>
      </c>
      <c r="O30" s="150"/>
      <c r="P30" s="150"/>
      <c r="Q30" s="150"/>
      <c r="R30" s="150"/>
      <c r="S30" s="150"/>
      <c r="T30" s="150"/>
      <c r="U30" s="150"/>
      <c r="V30" s="151"/>
      <c r="W30" s="179" t="s">
        <v>15</v>
      </c>
      <c r="X30" s="180"/>
      <c r="Y30" s="180"/>
      <c r="Z30" s="88"/>
      <c r="AA30" s="98"/>
      <c r="AB30" s="98"/>
      <c r="AC30" s="98"/>
    </row>
    <row r="31" spans="2:25" s="6" customFormat="1" ht="18" customHeight="1">
      <c r="B31" s="165"/>
      <c r="C31" s="165"/>
      <c r="D31" s="165"/>
      <c r="E31" s="166"/>
      <c r="F31" s="176"/>
      <c r="G31" s="177"/>
      <c r="H31" s="178"/>
      <c r="I31" s="189" t="s">
        <v>6</v>
      </c>
      <c r="J31" s="190"/>
      <c r="K31" s="190"/>
      <c r="L31" s="91"/>
      <c r="M31" s="98"/>
      <c r="N31" s="189" t="s">
        <v>17</v>
      </c>
      <c r="O31" s="190"/>
      <c r="P31" s="190"/>
      <c r="Q31" s="195" t="s">
        <v>40</v>
      </c>
      <c r="R31" s="195"/>
      <c r="S31" s="191"/>
      <c r="T31" s="196" t="s">
        <v>29</v>
      </c>
      <c r="U31" s="193"/>
      <c r="V31" s="194"/>
      <c r="W31" s="181"/>
      <c r="X31" s="182"/>
      <c r="Y31" s="182"/>
    </row>
    <row r="32" spans="2:25" s="6" customFormat="1" ht="18" customHeight="1">
      <c r="B32" s="167"/>
      <c r="C32" s="167"/>
      <c r="D32" s="167"/>
      <c r="E32" s="168"/>
      <c r="F32" s="64" t="s">
        <v>58</v>
      </c>
      <c r="G32" s="64" t="s">
        <v>30</v>
      </c>
      <c r="H32" s="64" t="s">
        <v>5</v>
      </c>
      <c r="I32" s="67" t="s">
        <v>58</v>
      </c>
      <c r="J32" s="68" t="s">
        <v>30</v>
      </c>
      <c r="K32" s="68" t="s">
        <v>5</v>
      </c>
      <c r="L32" s="72"/>
      <c r="N32" s="67" t="s">
        <v>58</v>
      </c>
      <c r="O32" s="68" t="s">
        <v>30</v>
      </c>
      <c r="P32" s="68" t="s">
        <v>5</v>
      </c>
      <c r="Q32" s="67" t="s">
        <v>58</v>
      </c>
      <c r="R32" s="68" t="s">
        <v>30</v>
      </c>
      <c r="S32" s="67" t="s">
        <v>5</v>
      </c>
      <c r="T32" s="67" t="s">
        <v>58</v>
      </c>
      <c r="U32" s="68" t="s">
        <v>30</v>
      </c>
      <c r="V32" s="68" t="s">
        <v>5</v>
      </c>
      <c r="W32" s="67" t="s">
        <v>58</v>
      </c>
      <c r="X32" s="76" t="s">
        <v>30</v>
      </c>
      <c r="Y32" s="78" t="s">
        <v>5</v>
      </c>
    </row>
    <row r="33" spans="2:25" s="6" customFormat="1" ht="18" customHeight="1">
      <c r="B33" s="10" t="s">
        <v>60</v>
      </c>
      <c r="C33" s="14" t="s">
        <v>20</v>
      </c>
      <c r="D33" s="161" t="s">
        <v>2</v>
      </c>
      <c r="E33" s="162"/>
      <c r="F33" s="80">
        <v>1545615</v>
      </c>
      <c r="G33" s="83">
        <v>620940</v>
      </c>
      <c r="H33" s="83">
        <v>924675</v>
      </c>
      <c r="I33" s="83">
        <v>1545615</v>
      </c>
      <c r="J33" s="83">
        <v>620940</v>
      </c>
      <c r="K33" s="83">
        <v>924675</v>
      </c>
      <c r="L33" s="92"/>
      <c r="M33" s="92"/>
      <c r="N33" s="83">
        <v>1545615</v>
      </c>
      <c r="O33" s="83">
        <v>620940</v>
      </c>
      <c r="P33" s="83">
        <v>924675</v>
      </c>
      <c r="Q33" s="128" t="s">
        <v>13</v>
      </c>
      <c r="R33" s="128" t="s">
        <v>13</v>
      </c>
      <c r="S33" s="128" t="s">
        <v>13</v>
      </c>
      <c r="T33" s="128" t="s">
        <v>13</v>
      </c>
      <c r="U33" s="128" t="s">
        <v>13</v>
      </c>
      <c r="V33" s="128" t="s">
        <v>13</v>
      </c>
      <c r="W33" s="128" t="s">
        <v>13</v>
      </c>
      <c r="X33" s="128" t="s">
        <v>13</v>
      </c>
      <c r="Y33" s="128" t="s">
        <v>13</v>
      </c>
    </row>
    <row r="34" spans="2:25" s="6" customFormat="1" ht="18" customHeight="1">
      <c r="B34" s="10">
        <v>30</v>
      </c>
      <c r="C34" s="10"/>
      <c r="D34" s="161" t="s">
        <v>56</v>
      </c>
      <c r="E34" s="162"/>
      <c r="F34" s="80">
        <v>1573688</v>
      </c>
      <c r="G34" s="83">
        <v>577992</v>
      </c>
      <c r="H34" s="83">
        <v>995696</v>
      </c>
      <c r="I34" s="83">
        <v>1573688</v>
      </c>
      <c r="J34" s="83">
        <v>577992</v>
      </c>
      <c r="K34" s="83">
        <v>995696</v>
      </c>
      <c r="L34" s="92"/>
      <c r="M34" s="92"/>
      <c r="N34" s="83">
        <v>1573688</v>
      </c>
      <c r="O34" s="83">
        <v>577992</v>
      </c>
      <c r="P34" s="83">
        <v>995696</v>
      </c>
      <c r="Q34" s="128" t="s">
        <v>13</v>
      </c>
      <c r="R34" s="128" t="s">
        <v>13</v>
      </c>
      <c r="S34" s="128" t="s">
        <v>13</v>
      </c>
      <c r="T34" s="128" t="s">
        <v>13</v>
      </c>
      <c r="U34" s="128" t="s">
        <v>13</v>
      </c>
      <c r="V34" s="128" t="s">
        <v>13</v>
      </c>
      <c r="W34" s="128" t="s">
        <v>13</v>
      </c>
      <c r="X34" s="128" t="s">
        <v>13</v>
      </c>
      <c r="Y34" s="128" t="s">
        <v>13</v>
      </c>
    </row>
    <row r="35" spans="2:25" s="8" customFormat="1" ht="18" customHeight="1">
      <c r="B35" s="11" t="s">
        <v>59</v>
      </c>
      <c r="C35" s="15" t="s">
        <v>20</v>
      </c>
      <c r="D35" s="135" t="s">
        <v>61</v>
      </c>
      <c r="E35" s="136"/>
      <c r="F35" s="122">
        <f>SUM(G35:H35)</f>
        <v>1759594</v>
      </c>
      <c r="G35" s="123">
        <f>SUM(G37:G48)</f>
        <v>592440</v>
      </c>
      <c r="H35" s="123">
        <f>SUM(H37:H48)</f>
        <v>1167154</v>
      </c>
      <c r="I35" s="123">
        <f>SUM(J35:K35)</f>
        <v>1759594</v>
      </c>
      <c r="J35" s="123">
        <f>SUM(J37:J48)</f>
        <v>592440</v>
      </c>
      <c r="K35" s="123">
        <f>SUM(K37:K48)</f>
        <v>1167154</v>
      </c>
      <c r="L35" s="92"/>
      <c r="M35" s="92"/>
      <c r="N35" s="123">
        <f>SUM(O35:P35)</f>
        <v>1759594</v>
      </c>
      <c r="O35" s="123">
        <f>SUM(O37:O48)</f>
        <v>592440</v>
      </c>
      <c r="P35" s="123">
        <f>SUM(P37:P48)</f>
        <v>1167154</v>
      </c>
      <c r="Q35" s="140" t="s">
        <v>13</v>
      </c>
      <c r="R35" s="140" t="s">
        <v>13</v>
      </c>
      <c r="S35" s="140" t="s">
        <v>13</v>
      </c>
      <c r="T35" s="140" t="s">
        <v>13</v>
      </c>
      <c r="U35" s="140" t="s">
        <v>13</v>
      </c>
      <c r="V35" s="140" t="s">
        <v>13</v>
      </c>
      <c r="W35" s="140" t="s">
        <v>13</v>
      </c>
      <c r="X35" s="140" t="s">
        <v>13</v>
      </c>
      <c r="Y35" s="140" t="s">
        <v>13</v>
      </c>
    </row>
    <row r="36" spans="2:25" s="8" customFormat="1" ht="9" customHeight="1">
      <c r="B36" s="11"/>
      <c r="C36" s="10"/>
      <c r="D36" s="10"/>
      <c r="E36" s="18"/>
      <c r="F36" s="81"/>
      <c r="G36" s="84"/>
      <c r="H36" s="84"/>
      <c r="I36" s="84"/>
      <c r="J36" s="84"/>
      <c r="K36" s="84"/>
      <c r="L36" s="84"/>
      <c r="M36" s="95"/>
      <c r="N36" s="84"/>
      <c r="O36" s="84"/>
      <c r="P36" s="84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2:25" s="6" customFormat="1" ht="18" customHeight="1">
      <c r="B37" s="10" t="s">
        <v>7</v>
      </c>
      <c r="C37" s="16" t="s">
        <v>42</v>
      </c>
      <c r="D37" s="17" t="s">
        <v>47</v>
      </c>
      <c r="E37" s="19" t="s">
        <v>3</v>
      </c>
      <c r="F37" s="80">
        <f aca="true" t="shared" si="7" ref="F37:F48">SUM(G37:H37)</f>
        <v>136115</v>
      </c>
      <c r="G37" s="85">
        <f aca="true" t="shared" si="8" ref="G37:H48">SUM(J37,X37)</f>
        <v>40078</v>
      </c>
      <c r="H37" s="85">
        <f t="shared" si="8"/>
        <v>96037</v>
      </c>
      <c r="I37" s="85">
        <f aca="true" t="shared" si="9" ref="I37:I48">SUM(J37:K37)</f>
        <v>136115</v>
      </c>
      <c r="J37" s="85">
        <f aca="true" t="shared" si="10" ref="J37:J48">SUM(O37,R37,U37)</f>
        <v>40078</v>
      </c>
      <c r="K37" s="85">
        <f aca="true" t="shared" si="11" ref="K37:K48">SUM(P37,V37,S37)</f>
        <v>96037</v>
      </c>
      <c r="L37" s="85"/>
      <c r="M37" s="99"/>
      <c r="N37" s="85">
        <f aca="true" t="shared" si="12" ref="N37:N48">SUM(O37:P37)</f>
        <v>136115</v>
      </c>
      <c r="O37" s="85">
        <v>40078</v>
      </c>
      <c r="P37" s="85">
        <v>96037</v>
      </c>
      <c r="Q37" s="128" t="s">
        <v>65</v>
      </c>
      <c r="R37" s="128" t="s">
        <v>65</v>
      </c>
      <c r="S37" s="128" t="s">
        <v>65</v>
      </c>
      <c r="T37" s="128" t="s">
        <v>65</v>
      </c>
      <c r="U37" s="128" t="s">
        <v>65</v>
      </c>
      <c r="V37" s="128" t="s">
        <v>65</v>
      </c>
      <c r="W37" s="128" t="s">
        <v>65</v>
      </c>
      <c r="X37" s="128" t="s">
        <v>65</v>
      </c>
      <c r="Y37" s="128" t="s">
        <v>65</v>
      </c>
    </row>
    <row r="38" spans="2:25" s="6" customFormat="1" ht="18" customHeight="1">
      <c r="B38" s="10" t="s">
        <v>59</v>
      </c>
      <c r="C38" s="16" t="s">
        <v>42</v>
      </c>
      <c r="D38" s="10">
        <v>5</v>
      </c>
      <c r="E38" s="19" t="s">
        <v>3</v>
      </c>
      <c r="F38" s="80">
        <f t="shared" si="7"/>
        <v>139149</v>
      </c>
      <c r="G38" s="85">
        <f t="shared" si="8"/>
        <v>43793</v>
      </c>
      <c r="H38" s="85">
        <f t="shared" si="8"/>
        <v>95356</v>
      </c>
      <c r="I38" s="85">
        <f t="shared" si="9"/>
        <v>139149</v>
      </c>
      <c r="J38" s="85">
        <f t="shared" si="10"/>
        <v>43793</v>
      </c>
      <c r="K38" s="85">
        <f t="shared" si="11"/>
        <v>95356</v>
      </c>
      <c r="L38" s="85"/>
      <c r="M38" s="99"/>
      <c r="N38" s="85">
        <f t="shared" si="12"/>
        <v>139149</v>
      </c>
      <c r="O38" s="85">
        <v>43793</v>
      </c>
      <c r="P38" s="85">
        <v>95356</v>
      </c>
      <c r="Q38" s="128" t="s">
        <v>65</v>
      </c>
      <c r="R38" s="128" t="s">
        <v>65</v>
      </c>
      <c r="S38" s="128" t="s">
        <v>65</v>
      </c>
      <c r="T38" s="128" t="s">
        <v>65</v>
      </c>
      <c r="U38" s="128" t="s">
        <v>65</v>
      </c>
      <c r="V38" s="128" t="s">
        <v>65</v>
      </c>
      <c r="W38" s="128" t="s">
        <v>65</v>
      </c>
      <c r="X38" s="128" t="s">
        <v>65</v>
      </c>
      <c r="Y38" s="128" t="s">
        <v>65</v>
      </c>
    </row>
    <row r="39" spans="2:25" s="6" customFormat="1" ht="18" customHeight="1">
      <c r="B39" s="10"/>
      <c r="C39" s="10"/>
      <c r="D39" s="17">
        <v>6</v>
      </c>
      <c r="E39" s="20"/>
      <c r="F39" s="80">
        <f t="shared" si="7"/>
        <v>149485</v>
      </c>
      <c r="G39" s="85">
        <f t="shared" si="8"/>
        <v>50984</v>
      </c>
      <c r="H39" s="85">
        <f t="shared" si="8"/>
        <v>98501</v>
      </c>
      <c r="I39" s="85">
        <f t="shared" si="9"/>
        <v>149485</v>
      </c>
      <c r="J39" s="85">
        <f t="shared" si="10"/>
        <v>50984</v>
      </c>
      <c r="K39" s="85">
        <f t="shared" si="11"/>
        <v>98501</v>
      </c>
      <c r="L39" s="85"/>
      <c r="M39" s="99"/>
      <c r="N39" s="85">
        <f t="shared" si="12"/>
        <v>149485</v>
      </c>
      <c r="O39" s="85">
        <v>50984</v>
      </c>
      <c r="P39" s="85">
        <v>98501</v>
      </c>
      <c r="Q39" s="128" t="s">
        <v>65</v>
      </c>
      <c r="R39" s="128" t="s">
        <v>65</v>
      </c>
      <c r="S39" s="128" t="s">
        <v>65</v>
      </c>
      <c r="T39" s="128" t="s">
        <v>65</v>
      </c>
      <c r="U39" s="128" t="s">
        <v>65</v>
      </c>
      <c r="V39" s="128" t="s">
        <v>65</v>
      </c>
      <c r="W39" s="128" t="s">
        <v>65</v>
      </c>
      <c r="X39" s="128" t="s">
        <v>65</v>
      </c>
      <c r="Y39" s="128" t="s">
        <v>65</v>
      </c>
    </row>
    <row r="40" spans="2:25" s="6" customFormat="1" ht="18" customHeight="1">
      <c r="B40" s="10"/>
      <c r="C40" s="10"/>
      <c r="D40" s="10">
        <v>7</v>
      </c>
      <c r="E40" s="20"/>
      <c r="F40" s="80">
        <f t="shared" si="7"/>
        <v>132861</v>
      </c>
      <c r="G40" s="85">
        <f t="shared" si="8"/>
        <v>39417</v>
      </c>
      <c r="H40" s="85">
        <f t="shared" si="8"/>
        <v>93444</v>
      </c>
      <c r="I40" s="85">
        <f t="shared" si="9"/>
        <v>132861</v>
      </c>
      <c r="J40" s="85">
        <f t="shared" si="10"/>
        <v>39417</v>
      </c>
      <c r="K40" s="85">
        <f t="shared" si="11"/>
        <v>93444</v>
      </c>
      <c r="L40" s="85"/>
      <c r="M40" s="99"/>
      <c r="N40" s="85">
        <f t="shared" si="12"/>
        <v>132861</v>
      </c>
      <c r="O40" s="85">
        <v>39417</v>
      </c>
      <c r="P40" s="85">
        <v>93444</v>
      </c>
      <c r="Q40" s="128" t="s">
        <v>65</v>
      </c>
      <c r="R40" s="128" t="s">
        <v>65</v>
      </c>
      <c r="S40" s="128" t="s">
        <v>65</v>
      </c>
      <c r="T40" s="128" t="s">
        <v>65</v>
      </c>
      <c r="U40" s="128" t="s">
        <v>65</v>
      </c>
      <c r="V40" s="128" t="s">
        <v>65</v>
      </c>
      <c r="W40" s="128" t="s">
        <v>65</v>
      </c>
      <c r="X40" s="128" t="s">
        <v>65</v>
      </c>
      <c r="Y40" s="128" t="s">
        <v>65</v>
      </c>
    </row>
    <row r="41" spans="2:25" s="6" customFormat="1" ht="18" customHeight="1">
      <c r="B41" s="10"/>
      <c r="C41" s="10"/>
      <c r="D41" s="17">
        <v>8</v>
      </c>
      <c r="E41" s="20"/>
      <c r="F41" s="80">
        <f t="shared" si="7"/>
        <v>126017</v>
      </c>
      <c r="G41" s="85">
        <f t="shared" si="8"/>
        <v>40051</v>
      </c>
      <c r="H41" s="85">
        <f t="shared" si="8"/>
        <v>85966</v>
      </c>
      <c r="I41" s="85">
        <f t="shared" si="9"/>
        <v>126017</v>
      </c>
      <c r="J41" s="85">
        <f t="shared" si="10"/>
        <v>40051</v>
      </c>
      <c r="K41" s="85">
        <f t="shared" si="11"/>
        <v>85966</v>
      </c>
      <c r="L41" s="85"/>
      <c r="M41" s="99"/>
      <c r="N41" s="85">
        <f t="shared" si="12"/>
        <v>126017</v>
      </c>
      <c r="O41" s="85">
        <v>40051</v>
      </c>
      <c r="P41" s="85">
        <v>85966</v>
      </c>
      <c r="Q41" s="128" t="s">
        <v>65</v>
      </c>
      <c r="R41" s="128" t="s">
        <v>65</v>
      </c>
      <c r="S41" s="128" t="s">
        <v>65</v>
      </c>
      <c r="T41" s="128" t="s">
        <v>65</v>
      </c>
      <c r="U41" s="128" t="s">
        <v>65</v>
      </c>
      <c r="V41" s="128" t="s">
        <v>65</v>
      </c>
      <c r="W41" s="128" t="s">
        <v>65</v>
      </c>
      <c r="X41" s="128" t="s">
        <v>65</v>
      </c>
      <c r="Y41" s="128" t="s">
        <v>65</v>
      </c>
    </row>
    <row r="42" spans="2:25" s="6" customFormat="1" ht="18" customHeight="1">
      <c r="B42" s="10"/>
      <c r="C42" s="10"/>
      <c r="D42" s="10">
        <v>9</v>
      </c>
      <c r="E42" s="20"/>
      <c r="F42" s="80">
        <f t="shared" si="7"/>
        <v>129997</v>
      </c>
      <c r="G42" s="85">
        <f t="shared" si="8"/>
        <v>39913</v>
      </c>
      <c r="H42" s="85">
        <f t="shared" si="8"/>
        <v>90084</v>
      </c>
      <c r="I42" s="85">
        <f t="shared" si="9"/>
        <v>129997</v>
      </c>
      <c r="J42" s="85">
        <f t="shared" si="10"/>
        <v>39913</v>
      </c>
      <c r="K42" s="85">
        <f t="shared" si="11"/>
        <v>90084</v>
      </c>
      <c r="L42" s="85"/>
      <c r="M42" s="99"/>
      <c r="N42" s="85">
        <f t="shared" si="12"/>
        <v>129997</v>
      </c>
      <c r="O42" s="85">
        <v>39913</v>
      </c>
      <c r="P42" s="85">
        <v>90084</v>
      </c>
      <c r="Q42" s="128" t="s">
        <v>65</v>
      </c>
      <c r="R42" s="128" t="s">
        <v>65</v>
      </c>
      <c r="S42" s="128" t="s">
        <v>65</v>
      </c>
      <c r="T42" s="128" t="s">
        <v>65</v>
      </c>
      <c r="U42" s="128" t="s">
        <v>65</v>
      </c>
      <c r="V42" s="128" t="s">
        <v>65</v>
      </c>
      <c r="W42" s="128" t="s">
        <v>65</v>
      </c>
      <c r="X42" s="128" t="s">
        <v>65</v>
      </c>
      <c r="Y42" s="128" t="s">
        <v>65</v>
      </c>
    </row>
    <row r="43" spans="2:25" s="6" customFormat="1" ht="18" customHeight="1">
      <c r="B43" s="10"/>
      <c r="C43" s="10"/>
      <c r="D43" s="17">
        <v>10</v>
      </c>
      <c r="E43" s="20"/>
      <c r="F43" s="80">
        <f t="shared" si="7"/>
        <v>149697</v>
      </c>
      <c r="G43" s="85">
        <f t="shared" si="8"/>
        <v>43006</v>
      </c>
      <c r="H43" s="85">
        <f t="shared" si="8"/>
        <v>106691</v>
      </c>
      <c r="I43" s="85">
        <f t="shared" si="9"/>
        <v>149697</v>
      </c>
      <c r="J43" s="85">
        <f t="shared" si="10"/>
        <v>43006</v>
      </c>
      <c r="K43" s="85">
        <f t="shared" si="11"/>
        <v>106691</v>
      </c>
      <c r="L43" s="85"/>
      <c r="M43" s="99"/>
      <c r="N43" s="85">
        <f t="shared" si="12"/>
        <v>149697</v>
      </c>
      <c r="O43" s="85">
        <v>43006</v>
      </c>
      <c r="P43" s="85">
        <v>106691</v>
      </c>
      <c r="Q43" s="128" t="s">
        <v>65</v>
      </c>
      <c r="R43" s="128" t="s">
        <v>65</v>
      </c>
      <c r="S43" s="128" t="s">
        <v>65</v>
      </c>
      <c r="T43" s="128" t="s">
        <v>65</v>
      </c>
      <c r="U43" s="128" t="s">
        <v>65</v>
      </c>
      <c r="V43" s="128" t="s">
        <v>65</v>
      </c>
      <c r="W43" s="128" t="s">
        <v>65</v>
      </c>
      <c r="X43" s="128" t="s">
        <v>65</v>
      </c>
      <c r="Y43" s="128" t="s">
        <v>65</v>
      </c>
    </row>
    <row r="44" spans="2:25" s="6" customFormat="1" ht="18" customHeight="1">
      <c r="B44" s="10"/>
      <c r="C44" s="10"/>
      <c r="D44" s="10">
        <v>11</v>
      </c>
      <c r="E44" s="20"/>
      <c r="F44" s="80">
        <f t="shared" si="7"/>
        <v>170194</v>
      </c>
      <c r="G44" s="85">
        <f t="shared" si="8"/>
        <v>71262</v>
      </c>
      <c r="H44" s="85">
        <f t="shared" si="8"/>
        <v>98932</v>
      </c>
      <c r="I44" s="85">
        <f t="shared" si="9"/>
        <v>170194</v>
      </c>
      <c r="J44" s="85">
        <f t="shared" si="10"/>
        <v>71262</v>
      </c>
      <c r="K44" s="85">
        <f t="shared" si="11"/>
        <v>98932</v>
      </c>
      <c r="L44" s="85"/>
      <c r="M44" s="99"/>
      <c r="N44" s="85">
        <f t="shared" si="12"/>
        <v>170194</v>
      </c>
      <c r="O44" s="85">
        <v>71262</v>
      </c>
      <c r="P44" s="85">
        <v>98932</v>
      </c>
      <c r="Q44" s="128" t="s">
        <v>65</v>
      </c>
      <c r="R44" s="128" t="s">
        <v>65</v>
      </c>
      <c r="S44" s="128" t="s">
        <v>65</v>
      </c>
      <c r="T44" s="128" t="s">
        <v>65</v>
      </c>
      <c r="U44" s="128" t="s">
        <v>65</v>
      </c>
      <c r="V44" s="128" t="s">
        <v>65</v>
      </c>
      <c r="W44" s="128" t="s">
        <v>65</v>
      </c>
      <c r="X44" s="128" t="s">
        <v>65</v>
      </c>
      <c r="Y44" s="128" t="s">
        <v>65</v>
      </c>
    </row>
    <row r="45" spans="2:25" s="6" customFormat="1" ht="18" customHeight="1">
      <c r="B45" s="10"/>
      <c r="C45" s="10"/>
      <c r="D45" s="17">
        <v>12</v>
      </c>
      <c r="E45" s="20"/>
      <c r="F45" s="80">
        <f t="shared" si="7"/>
        <v>195291</v>
      </c>
      <c r="G45" s="85">
        <f t="shared" si="8"/>
        <v>83945</v>
      </c>
      <c r="H45" s="85">
        <f t="shared" si="8"/>
        <v>111346</v>
      </c>
      <c r="I45" s="85">
        <f t="shared" si="9"/>
        <v>195291</v>
      </c>
      <c r="J45" s="85">
        <f t="shared" si="10"/>
        <v>83945</v>
      </c>
      <c r="K45" s="85">
        <f t="shared" si="11"/>
        <v>111346</v>
      </c>
      <c r="L45" s="85"/>
      <c r="M45" s="99"/>
      <c r="N45" s="85">
        <f t="shared" si="12"/>
        <v>195291</v>
      </c>
      <c r="O45" s="85">
        <v>83945</v>
      </c>
      <c r="P45" s="85">
        <v>111346</v>
      </c>
      <c r="Q45" s="128" t="s">
        <v>65</v>
      </c>
      <c r="R45" s="128" t="s">
        <v>65</v>
      </c>
      <c r="S45" s="128" t="s">
        <v>65</v>
      </c>
      <c r="T45" s="128" t="s">
        <v>65</v>
      </c>
      <c r="U45" s="128" t="s">
        <v>65</v>
      </c>
      <c r="V45" s="128" t="s">
        <v>65</v>
      </c>
      <c r="W45" s="128" t="s">
        <v>65</v>
      </c>
      <c r="X45" s="128" t="s">
        <v>65</v>
      </c>
      <c r="Y45" s="128" t="s">
        <v>65</v>
      </c>
    </row>
    <row r="46" spans="2:25" s="6" customFormat="1" ht="18" customHeight="1">
      <c r="B46" s="10" t="s">
        <v>62</v>
      </c>
      <c r="C46" s="16" t="s">
        <v>42</v>
      </c>
      <c r="D46" s="17" t="s">
        <v>49</v>
      </c>
      <c r="E46" s="19" t="s">
        <v>3</v>
      </c>
      <c r="F46" s="80">
        <f t="shared" si="7"/>
        <v>135790</v>
      </c>
      <c r="G46" s="85">
        <f t="shared" si="8"/>
        <v>43313</v>
      </c>
      <c r="H46" s="85">
        <f t="shared" si="8"/>
        <v>92477</v>
      </c>
      <c r="I46" s="85">
        <f t="shared" si="9"/>
        <v>135790</v>
      </c>
      <c r="J46" s="85">
        <f t="shared" si="10"/>
        <v>43313</v>
      </c>
      <c r="K46" s="85">
        <f t="shared" si="11"/>
        <v>92477</v>
      </c>
      <c r="L46" s="85"/>
      <c r="M46" s="99"/>
      <c r="N46" s="85">
        <f t="shared" si="12"/>
        <v>135790</v>
      </c>
      <c r="O46" s="85">
        <v>43313</v>
      </c>
      <c r="P46" s="85">
        <v>92477</v>
      </c>
      <c r="Q46" s="128" t="s">
        <v>65</v>
      </c>
      <c r="R46" s="128" t="s">
        <v>65</v>
      </c>
      <c r="S46" s="128" t="s">
        <v>65</v>
      </c>
      <c r="T46" s="128" t="s">
        <v>65</v>
      </c>
      <c r="U46" s="128" t="s">
        <v>65</v>
      </c>
      <c r="V46" s="128" t="s">
        <v>65</v>
      </c>
      <c r="W46" s="128" t="s">
        <v>65</v>
      </c>
      <c r="X46" s="128" t="s">
        <v>65</v>
      </c>
      <c r="Y46" s="128" t="s">
        <v>65</v>
      </c>
    </row>
    <row r="47" spans="3:25" s="6" customFormat="1" ht="18" customHeight="1">
      <c r="C47" s="10"/>
      <c r="D47" s="10">
        <v>2</v>
      </c>
      <c r="E47" s="20"/>
      <c r="F47" s="80">
        <f t="shared" si="7"/>
        <v>133600</v>
      </c>
      <c r="G47" s="85">
        <f t="shared" si="8"/>
        <v>46613</v>
      </c>
      <c r="H47" s="85">
        <f t="shared" si="8"/>
        <v>86987</v>
      </c>
      <c r="I47" s="85">
        <f t="shared" si="9"/>
        <v>133600</v>
      </c>
      <c r="J47" s="85">
        <f t="shared" si="10"/>
        <v>46613</v>
      </c>
      <c r="K47" s="85">
        <f t="shared" si="11"/>
        <v>86987</v>
      </c>
      <c r="L47" s="85"/>
      <c r="M47" s="99"/>
      <c r="N47" s="85">
        <f t="shared" si="12"/>
        <v>133600</v>
      </c>
      <c r="O47" s="85">
        <v>46613</v>
      </c>
      <c r="P47" s="85">
        <v>86987</v>
      </c>
      <c r="Q47" s="128" t="s">
        <v>65</v>
      </c>
      <c r="R47" s="128" t="s">
        <v>65</v>
      </c>
      <c r="S47" s="128" t="s">
        <v>65</v>
      </c>
      <c r="T47" s="128" t="s">
        <v>65</v>
      </c>
      <c r="U47" s="128" t="s">
        <v>65</v>
      </c>
      <c r="V47" s="128" t="s">
        <v>65</v>
      </c>
      <c r="W47" s="128" t="s">
        <v>65</v>
      </c>
      <c r="X47" s="128" t="s">
        <v>65</v>
      </c>
      <c r="Y47" s="128" t="s">
        <v>65</v>
      </c>
    </row>
    <row r="48" spans="2:25" s="6" customFormat="1" ht="18" customHeight="1">
      <c r="B48" s="12"/>
      <c r="C48" s="12"/>
      <c r="D48" s="12">
        <v>3</v>
      </c>
      <c r="E48" s="21"/>
      <c r="F48" s="82">
        <f t="shared" si="7"/>
        <v>161398</v>
      </c>
      <c r="G48" s="86">
        <f t="shared" si="8"/>
        <v>50065</v>
      </c>
      <c r="H48" s="86">
        <f t="shared" si="8"/>
        <v>111333</v>
      </c>
      <c r="I48" s="86">
        <f t="shared" si="9"/>
        <v>161398</v>
      </c>
      <c r="J48" s="86">
        <f t="shared" si="10"/>
        <v>50065</v>
      </c>
      <c r="K48" s="86">
        <f t="shared" si="11"/>
        <v>111333</v>
      </c>
      <c r="L48" s="93"/>
      <c r="M48" s="100"/>
      <c r="N48" s="86">
        <f t="shared" si="12"/>
        <v>161398</v>
      </c>
      <c r="O48" s="86">
        <v>50065</v>
      </c>
      <c r="P48" s="86">
        <v>111333</v>
      </c>
      <c r="Q48" s="129" t="s">
        <v>13</v>
      </c>
      <c r="R48" s="129" t="s">
        <v>13</v>
      </c>
      <c r="S48" s="129" t="s">
        <v>13</v>
      </c>
      <c r="T48" s="129" t="s">
        <v>13</v>
      </c>
      <c r="U48" s="129" t="s">
        <v>13</v>
      </c>
      <c r="V48" s="129" t="s">
        <v>13</v>
      </c>
      <c r="W48" s="129" t="s">
        <v>13</v>
      </c>
      <c r="X48" s="129" t="s">
        <v>13</v>
      </c>
      <c r="Y48" s="129" t="s">
        <v>13</v>
      </c>
    </row>
    <row r="49" spans="1:27" s="6" customFormat="1" ht="15" customHeight="1">
      <c r="A49" s="9"/>
      <c r="B49" s="9" t="s">
        <v>34</v>
      </c>
      <c r="F49" s="79"/>
      <c r="G49" s="79"/>
      <c r="X49" s="48"/>
      <c r="Y49" s="53" t="s">
        <v>37</v>
      </c>
      <c r="AA49" s="51"/>
    </row>
    <row r="50" spans="1:25" s="6" customFormat="1" ht="15" customHeight="1">
      <c r="A50" s="9"/>
      <c r="B50" s="2"/>
      <c r="C50" s="3"/>
      <c r="D50" s="3"/>
      <c r="E50" s="1"/>
      <c r="F50" s="79"/>
      <c r="G50" s="79"/>
      <c r="X50" s="48"/>
      <c r="Y50" s="48"/>
    </row>
  </sheetData>
  <sheetProtection/>
  <mergeCells count="22">
    <mergeCell ref="B4:E6"/>
    <mergeCell ref="F4:H5"/>
    <mergeCell ref="W4:Y5"/>
    <mergeCell ref="D7:E7"/>
    <mergeCell ref="D8:E8"/>
    <mergeCell ref="I4:K4"/>
    <mergeCell ref="N4:V4"/>
    <mergeCell ref="I5:K5"/>
    <mergeCell ref="N5:P5"/>
    <mergeCell ref="Q5:S5"/>
    <mergeCell ref="T5:V5"/>
    <mergeCell ref="B30:E32"/>
    <mergeCell ref="F30:H31"/>
    <mergeCell ref="W30:Y31"/>
    <mergeCell ref="D33:E33"/>
    <mergeCell ref="D34:E34"/>
    <mergeCell ref="I30:K30"/>
    <mergeCell ref="N30:V30"/>
    <mergeCell ref="I31:K31"/>
    <mergeCell ref="N31:P31"/>
    <mergeCell ref="Q31:S31"/>
    <mergeCell ref="T31:V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2021-03-08T01:36:55Z</cp:lastPrinted>
  <dcterms:created xsi:type="dcterms:W3CDTF">1999-03-25T07:19:40Z</dcterms:created>
  <dcterms:modified xsi:type="dcterms:W3CDTF">2021-03-15T02:11:25Z</dcterms:modified>
  <cp:category/>
  <cp:version/>
  <cp:contentType/>
  <cp:contentStatus/>
</cp:coreProperties>
</file>