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601" activeTab="0"/>
  </bookViews>
  <sheets>
    <sheet name="51(1)" sheetId="1" r:id="rId1"/>
    <sheet name="51(2)" sheetId="2" r:id="rId2"/>
    <sheet name="51(3)-(4)" sheetId="3" r:id="rId3"/>
  </sheets>
  <definedNames>
    <definedName name="_xlnm.Print_Area" localSheetId="0">'51(1)'!$B$1:$Z$26</definedName>
    <definedName name="_xlnm.Print_Area" localSheetId="1">'51(2)'!$A$1:$AJ$24</definedName>
    <definedName name="_xlnm.Print_Area" localSheetId="2">'51(3)-(4)'!$A$1:$Y$50</definedName>
  </definedNames>
  <calcPr fullCalcOnLoad="1"/>
</workbook>
</file>

<file path=xl/sharedStrings.xml><?xml version="1.0" encoding="utf-8"?>
<sst xmlns="http://schemas.openxmlformats.org/spreadsheetml/2006/main" count="686" uniqueCount="79">
  <si>
    <t>(2017)</t>
  </si>
  <si>
    <t>（1）　運　航　</t>
  </si>
  <si>
    <t>月</t>
  </si>
  <si>
    <t>単位　便</t>
  </si>
  <si>
    <t>降　客</t>
  </si>
  <si>
    <t>乗　客</t>
  </si>
  <si>
    <t>到　着</t>
  </si>
  <si>
    <t>平成31</t>
  </si>
  <si>
    <t>総　　　　　　　　　数</t>
  </si>
  <si>
    <t>予定便数</t>
  </si>
  <si>
    <t>注1　その他は，不定期便（臨時便，ダイバート便，チャーター便）の合計である。</t>
  </si>
  <si>
    <t>単位　人</t>
  </si>
  <si>
    <t xml:space="preserve"> 利   用   状   況</t>
  </si>
  <si>
    <t>-</t>
  </si>
  <si>
    <t>注1　片道を1便とする。</t>
  </si>
  <si>
    <t>そ　　　の　　　他</t>
  </si>
  <si>
    <t>　 2　その他は，不定期便（臨時便，ダイバート便，チャーター便）の合計である。</t>
  </si>
  <si>
    <t>ソ　　ウ　　ル　　線</t>
  </si>
  <si>
    <t>そ　の　他</t>
  </si>
  <si>
    <t>東　　　　京　　　　線</t>
  </si>
  <si>
    <t>そ　　　の　　　他</t>
  </si>
  <si>
    <t>年度</t>
  </si>
  <si>
    <t xml:space="preserve">  人  員</t>
  </si>
  <si>
    <t>運　航　便　数</t>
  </si>
  <si>
    <t>　 3　上海及び北京国際線の定期便は平成26年7月より就航。</t>
  </si>
  <si>
    <t>）</t>
  </si>
  <si>
    <t>運航便数</t>
  </si>
  <si>
    <t>　　期　　　　　便　　　　　（　　　　　国　　　　　内　　　　　線　　　　　）</t>
  </si>
  <si>
    <t>大阪（伊丹・関西）線</t>
  </si>
  <si>
    <t>　線　　　）</t>
  </si>
  <si>
    <t>国   内   総   数</t>
  </si>
  <si>
    <t xml:space="preserve"> 名　　古　　屋　　線</t>
  </si>
  <si>
    <t>発　送</t>
  </si>
  <si>
    <t xml:space="preserve">   状  況</t>
  </si>
  <si>
    <t>線</t>
  </si>
  <si>
    <t>台　　　北　　　線</t>
  </si>
  <si>
    <t>台　　　　北　　　　線</t>
  </si>
  <si>
    <t>名　　古　　屋　　線</t>
  </si>
  <si>
    <t>注　その他は，不定期便（臨時便，ダイバート便，チャーター便）の合計である。</t>
  </si>
  <si>
    <t>　 2　台北国際線の定期便は平成24年9月より就航。</t>
  </si>
  <si>
    <t>国     内     総     数</t>
  </si>
  <si>
    <t>定　　　　　期　　　　　便　　　　　（　　　　　国　　　　　内　　　　</t>
  </si>
  <si>
    <t>上　　　海　　　線</t>
  </si>
  <si>
    <t>資料　地域振興部</t>
  </si>
  <si>
    <t>北　　　京　　　線</t>
  </si>
  <si>
    <t>定　　　期　　　便　　　(　　　国　　　際　　　線　　　）</t>
  </si>
  <si>
    <t>上　　　　海　　　　線</t>
  </si>
  <si>
    <t>定　　　　 期 　　　　便　　　　 (　　　 国　　　　 際　　　　 線　　　 ）</t>
  </si>
  <si>
    <t>資料　地域振興部</t>
  </si>
  <si>
    <t>大阪（伊丹・関西）線</t>
  </si>
  <si>
    <t>名　古　屋　線　</t>
  </si>
  <si>
    <t>年</t>
  </si>
  <si>
    <t>(2016)</t>
  </si>
  <si>
    <t>東　　　京　　　線</t>
  </si>
  <si>
    <t>定　　　期　　　便　　　（　　　国　　　内　　　</t>
  </si>
  <si>
    <t>定　　　</t>
  </si>
  <si>
    <t>　　期　　　　　便　　　　　（　　　　　国　　　　　内　　　　　線　　　　　）</t>
  </si>
  <si>
    <t>平成30</t>
  </si>
  <si>
    <t>北　　　　京　　　　線</t>
  </si>
  <si>
    <t>単位　kg</t>
  </si>
  <si>
    <t>4</t>
  </si>
  <si>
    <t>1</t>
  </si>
  <si>
    <t>年度及び月次</t>
  </si>
  <si>
    <t>総　　　　　　 数</t>
  </si>
  <si>
    <t xml:space="preserve"> 　　(　航　空　貨　物　）</t>
  </si>
  <si>
    <t xml:space="preserve"> 　　(　航　空　郵　便　）</t>
  </si>
  <si>
    <t>（3）　貨　物　輸　送　状　況　</t>
  </si>
  <si>
    <t>（4）　貨　物　輸　送　状　況　</t>
  </si>
  <si>
    <t>（2）　乗　降　客　</t>
  </si>
  <si>
    <t>平成28</t>
  </si>
  <si>
    <t>(2018)</t>
  </si>
  <si>
    <t xml:space="preserve">51 　旭   川   空   港  </t>
  </si>
  <si>
    <t>-</t>
  </si>
  <si>
    <t>総　　　　数</t>
  </si>
  <si>
    <t>小　計</t>
  </si>
  <si>
    <t>小　計</t>
  </si>
  <si>
    <t>小　計</t>
  </si>
  <si>
    <t>小　計</t>
  </si>
  <si>
    <t>小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</si>
</sst>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trike/>
      <sz val="9"/>
      <color indexed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1.5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 style="thin"/>
      <right/>
      <top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/>
      <right/>
      <top/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indexed="9"/>
      </right>
      <top/>
      <bottom/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 style="thin">
        <color theme="0"/>
      </right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indent="15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5"/>
    </xf>
    <xf numFmtId="0" fontId="7" fillId="0" borderId="12" xfId="0" applyFont="1" applyFill="1" applyBorder="1" applyAlignment="1">
      <alignment horizontal="left" vertical="center" indent="15"/>
    </xf>
    <xf numFmtId="176" fontId="10" fillId="0" borderId="13" xfId="0" applyNumberFormat="1" applyFont="1" applyFill="1" applyBorder="1" applyAlignment="1">
      <alignment horizontal="center" vertical="center" shrinkToFit="1"/>
    </xf>
    <xf numFmtId="38" fontId="7" fillId="0" borderId="0" xfId="48" applyFont="1" applyFill="1" applyBorder="1" applyAlignment="1">
      <alignment vertical="center" shrinkToFit="1"/>
    </xf>
    <xf numFmtId="38" fontId="7" fillId="0" borderId="0" xfId="48" applyFont="1" applyFill="1" applyBorder="1" applyAlignment="1">
      <alignment horizontal="right" vertical="center" shrinkToFit="1"/>
    </xf>
    <xf numFmtId="38" fontId="8" fillId="0" borderId="0" xfId="48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 shrinkToFit="1"/>
    </xf>
    <xf numFmtId="38" fontId="7" fillId="0" borderId="15" xfId="48" applyFont="1" applyFill="1" applyBorder="1" applyAlignment="1">
      <alignment horizontal="right" vertical="center" shrinkToFit="1"/>
    </xf>
    <xf numFmtId="38" fontId="7" fillId="0" borderId="15" xfId="48" applyFont="1" applyFill="1" applyBorder="1" applyAlignment="1">
      <alignment horizontal="right" vertical="center"/>
    </xf>
    <xf numFmtId="38" fontId="7" fillId="0" borderId="16" xfId="48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10" fillId="0" borderId="17" xfId="0" applyNumberFormat="1" applyFont="1" applyFill="1" applyBorder="1" applyAlignment="1">
      <alignment horizontal="center" vertical="center" shrinkToFit="1"/>
    </xf>
    <xf numFmtId="38" fontId="7" fillId="0" borderId="18" xfId="48" applyFont="1" applyFill="1" applyBorder="1" applyAlignment="1">
      <alignment horizontal="right" vertical="center" shrinkToFit="1"/>
    </xf>
    <xf numFmtId="38" fontId="7" fillId="0" borderId="0" xfId="48" applyFont="1" applyFill="1" applyAlignment="1">
      <alignment horizontal="right" vertical="center" shrinkToFit="1"/>
    </xf>
    <xf numFmtId="38" fontId="8" fillId="0" borderId="18" xfId="48" applyFont="1" applyFill="1" applyBorder="1" applyAlignment="1">
      <alignment horizontal="right" vertical="center" shrinkToFit="1"/>
    </xf>
    <xf numFmtId="38" fontId="7" fillId="0" borderId="18" xfId="48" applyFont="1" applyFill="1" applyBorder="1" applyAlignment="1">
      <alignment vertical="center" shrinkToFit="1"/>
    </xf>
    <xf numFmtId="38" fontId="7" fillId="0" borderId="15" xfId="48" applyFont="1" applyFill="1" applyBorder="1" applyAlignment="1">
      <alignment vertical="center" shrinkToFit="1"/>
    </xf>
    <xf numFmtId="38" fontId="7" fillId="0" borderId="19" xfId="48" applyFont="1" applyFill="1" applyBorder="1" applyAlignment="1">
      <alignment vertical="center" shrinkToFit="1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8" fontId="8" fillId="0" borderId="18" xfId="48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10" fillId="0" borderId="20" xfId="0" applyNumberFormat="1" applyFont="1" applyFill="1" applyBorder="1" applyAlignment="1">
      <alignment horizontal="center" vertical="center" shrinkToFit="1"/>
    </xf>
    <xf numFmtId="177" fontId="10" fillId="0" borderId="17" xfId="0" applyNumberFormat="1" applyFont="1" applyFill="1" applyBorder="1" applyAlignment="1">
      <alignment horizontal="center" vertical="center" shrinkToFit="1"/>
    </xf>
    <xf numFmtId="38" fontId="7" fillId="0" borderId="21" xfId="48" applyFont="1" applyFill="1" applyBorder="1" applyAlignment="1">
      <alignment horizontal="right" vertical="center" shrinkToFit="1"/>
    </xf>
    <xf numFmtId="38" fontId="8" fillId="0" borderId="21" xfId="48" applyFont="1" applyFill="1" applyBorder="1" applyAlignment="1">
      <alignment horizontal="right" vertical="center" shrinkToFit="1"/>
    </xf>
    <xf numFmtId="38" fontId="8" fillId="0" borderId="21" xfId="48" applyFont="1" applyFill="1" applyBorder="1" applyAlignment="1">
      <alignment horizontal="center" vertical="center" shrinkToFit="1"/>
    </xf>
    <xf numFmtId="177" fontId="5" fillId="0" borderId="0" xfId="0" applyNumberFormat="1" applyFont="1" applyFill="1" applyAlignment="1">
      <alignment vertical="center"/>
    </xf>
    <xf numFmtId="38" fontId="8" fillId="0" borderId="14" xfId="48" applyFont="1" applyFill="1" applyBorder="1" applyAlignment="1">
      <alignment horizontal="center" vertical="center" shrinkToFit="1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right" vertical="center"/>
    </xf>
    <xf numFmtId="38" fontId="7" fillId="0" borderId="21" xfId="48" applyFont="1" applyFill="1" applyBorder="1" applyAlignment="1">
      <alignment vertical="center" shrinkToFit="1"/>
    </xf>
    <xf numFmtId="38" fontId="8" fillId="0" borderId="21" xfId="48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38" fontId="6" fillId="0" borderId="22" xfId="48" applyFont="1" applyFill="1" applyBorder="1" applyAlignment="1">
      <alignment horizontal="right" vertical="center" shrinkToFit="1"/>
    </xf>
    <xf numFmtId="38" fontId="6" fillId="0" borderId="23" xfId="48" applyFont="1" applyFill="1" applyBorder="1" applyAlignment="1">
      <alignment horizontal="right" vertical="center" shrinkToFit="1"/>
    </xf>
    <xf numFmtId="0" fontId="53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5" fillId="0" borderId="15" xfId="48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 shrinkToFit="1"/>
    </xf>
    <xf numFmtId="38" fontId="5" fillId="0" borderId="0" xfId="48" applyFont="1" applyFill="1" applyBorder="1" applyAlignment="1">
      <alignment vertical="center" shrinkToFit="1"/>
    </xf>
    <xf numFmtId="38" fontId="6" fillId="0" borderId="18" xfId="48" applyFont="1" applyFill="1" applyBorder="1" applyAlignment="1">
      <alignment vertical="center" shrinkToFit="1"/>
    </xf>
    <xf numFmtId="38" fontId="5" fillId="0" borderId="15" xfId="48" applyFont="1" applyFill="1" applyBorder="1" applyAlignment="1">
      <alignment vertical="center" shrinkToFit="1"/>
    </xf>
    <xf numFmtId="38" fontId="5" fillId="0" borderId="25" xfId="48" applyFont="1" applyFill="1" applyBorder="1" applyAlignment="1">
      <alignment vertical="center" shrinkToFit="1"/>
    </xf>
    <xf numFmtId="176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5" fillId="0" borderId="17" xfId="0" applyNumberFormat="1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right" vertical="center" shrinkToFit="1"/>
    </xf>
    <xf numFmtId="38" fontId="6" fillId="0" borderId="21" xfId="48" applyFont="1" applyFill="1" applyBorder="1" applyAlignment="1">
      <alignment horizontal="right" vertical="center" shrinkToFit="1"/>
    </xf>
    <xf numFmtId="177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5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18" xfId="0" applyNumberFormat="1" applyFont="1" applyFill="1" applyBorder="1" applyAlignment="1">
      <alignment horizontal="right" vertical="center" shrinkToFit="1"/>
    </xf>
    <xf numFmtId="176" fontId="6" fillId="0" borderId="18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7" fontId="5" fillId="0" borderId="15" xfId="0" applyNumberFormat="1" applyFont="1" applyFill="1" applyBorder="1" applyAlignment="1">
      <alignment horizontal="right" vertical="center" shrinkToFit="1"/>
    </xf>
    <xf numFmtId="177" fontId="5" fillId="0" borderId="19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wrapText="1"/>
    </xf>
    <xf numFmtId="176" fontId="5" fillId="0" borderId="19" xfId="0" applyNumberFormat="1" applyFont="1" applyFill="1" applyBorder="1" applyAlignment="1">
      <alignment horizontal="right" vertical="center" shrinkToFit="1"/>
    </xf>
    <xf numFmtId="176" fontId="5" fillId="0" borderId="21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7" fontId="5" fillId="0" borderId="28" xfId="0" applyNumberFormat="1" applyFont="1" applyFill="1" applyBorder="1" applyAlignment="1">
      <alignment horizontal="right" vertical="center" shrinkToFit="1"/>
    </xf>
    <xf numFmtId="177" fontId="5" fillId="0" borderId="2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right" vertical="center" shrinkToFit="1"/>
    </xf>
    <xf numFmtId="176" fontId="5" fillId="0" borderId="25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Alignment="1">
      <alignment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6" fillId="0" borderId="14" xfId="0" applyNumberFormat="1" applyFont="1" applyFill="1" applyBorder="1" applyAlignment="1">
      <alignment horizontal="right" vertical="center" shrinkToFit="1"/>
    </xf>
    <xf numFmtId="42" fontId="6" fillId="0" borderId="18" xfId="0" applyNumberFormat="1" applyFont="1" applyFill="1" applyBorder="1" applyAlignment="1">
      <alignment horizontal="right" vertical="center" shrinkToFit="1"/>
    </xf>
    <xf numFmtId="42" fontId="6" fillId="0" borderId="29" xfId="0" applyNumberFormat="1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vertical="center"/>
    </xf>
    <xf numFmtId="42" fontId="6" fillId="0" borderId="15" xfId="0" applyNumberFormat="1" applyFont="1" applyFill="1" applyBorder="1" applyAlignment="1">
      <alignment horizontal="right" vertical="center" shrinkToFit="1"/>
    </xf>
    <xf numFmtId="42" fontId="5" fillId="0" borderId="15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Alignment="1">
      <alignment horizontal="right" vertical="center" shrinkToFit="1"/>
    </xf>
    <xf numFmtId="42" fontId="5" fillId="0" borderId="0" xfId="0" applyNumberFormat="1" applyFont="1" applyFill="1" applyBorder="1" applyAlignment="1">
      <alignment horizontal="right" vertical="center" shrinkToFit="1"/>
    </xf>
    <xf numFmtId="42" fontId="5" fillId="0" borderId="18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Alignment="1">
      <alignment horizontal="center" vertical="center"/>
    </xf>
    <xf numFmtId="38" fontId="7" fillId="0" borderId="28" xfId="48" applyFont="1" applyFill="1" applyBorder="1" applyAlignment="1">
      <alignment horizontal="right" vertical="center" shrinkToFit="1"/>
    </xf>
    <xf numFmtId="38" fontId="7" fillId="0" borderId="28" xfId="48" applyFont="1" applyFill="1" applyBorder="1" applyAlignment="1">
      <alignment vertical="center" shrinkToFit="1"/>
    </xf>
    <xf numFmtId="38" fontId="7" fillId="0" borderId="31" xfId="48" applyFont="1" applyFill="1" applyBorder="1" applyAlignment="1">
      <alignment vertical="center" shrinkToFit="1"/>
    </xf>
    <xf numFmtId="42" fontId="5" fillId="0" borderId="16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176" fontId="17" fillId="0" borderId="13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right" vertical="center" shrinkToFit="1"/>
    </xf>
    <xf numFmtId="38" fontId="5" fillId="0" borderId="32" xfId="48" applyFont="1" applyFill="1" applyBorder="1" applyAlignment="1">
      <alignment horizontal="right" vertical="center" shrinkToFit="1"/>
    </xf>
    <xf numFmtId="38" fontId="5" fillId="0" borderId="33" xfId="48" applyFont="1" applyFill="1" applyBorder="1" applyAlignment="1">
      <alignment horizontal="right" vertical="center" shrinkToFit="1"/>
    </xf>
    <xf numFmtId="38" fontId="5" fillId="0" borderId="34" xfId="48" applyFont="1" applyFill="1" applyBorder="1" applyAlignment="1">
      <alignment horizontal="right" vertical="center" shrinkToFit="1"/>
    </xf>
    <xf numFmtId="176" fontId="5" fillId="0" borderId="24" xfId="0" applyNumberFormat="1" applyFont="1" applyFill="1" applyBorder="1" applyAlignment="1">
      <alignment horizontal="right" vertical="center" shrinkToFit="1"/>
    </xf>
    <xf numFmtId="176" fontId="5" fillId="0" borderId="23" xfId="0" applyNumberFormat="1" applyFont="1" applyFill="1" applyBorder="1" applyAlignment="1">
      <alignment horizontal="right" vertical="center" shrinkToFit="1"/>
    </xf>
    <xf numFmtId="176" fontId="5" fillId="0" borderId="35" xfId="0" applyNumberFormat="1" applyFont="1" applyFill="1" applyBorder="1" applyAlignment="1">
      <alignment horizontal="right" vertical="center" shrinkToFit="1"/>
    </xf>
    <xf numFmtId="177" fontId="10" fillId="0" borderId="20" xfId="0" applyNumberFormat="1" applyFont="1" applyFill="1" applyBorder="1" applyAlignment="1">
      <alignment horizontal="center" vertical="center" shrinkToFit="1"/>
    </xf>
    <xf numFmtId="177" fontId="10" fillId="0" borderId="13" xfId="0" applyNumberFormat="1" applyFont="1" applyFill="1" applyBorder="1" applyAlignment="1">
      <alignment horizontal="center" vertical="center" shrinkToFit="1"/>
    </xf>
    <xf numFmtId="177" fontId="5" fillId="0" borderId="36" xfId="0" applyNumberFormat="1" applyFont="1" applyFill="1" applyBorder="1" applyAlignment="1">
      <alignment horizontal="center" vertical="center" wrapText="1"/>
    </xf>
    <xf numFmtId="177" fontId="5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176" fontId="5" fillId="0" borderId="41" xfId="0" applyNumberFormat="1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left" vertical="center"/>
    </xf>
    <xf numFmtId="176" fontId="5" fillId="0" borderId="41" xfId="0" applyNumberFormat="1" applyFont="1" applyFill="1" applyBorder="1" applyAlignment="1">
      <alignment horizontal="left" vertical="center"/>
    </xf>
    <xf numFmtId="176" fontId="10" fillId="0" borderId="27" xfId="0" applyNumberFormat="1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I26"/>
  <sheetViews>
    <sheetView showGridLines="0" tabSelected="1" view="pageBreakPreview" zoomScale="115" zoomScaleSheetLayoutView="115" zoomScalePageLayoutView="0" workbookViewId="0" topLeftCell="A1">
      <selection activeCell="I18" sqref="I18"/>
    </sheetView>
  </sheetViews>
  <sheetFormatPr defaultColWidth="9.75390625" defaultRowHeight="14.25" customHeight="1"/>
  <cols>
    <col min="1" max="1" width="1.4921875" style="42" customWidth="1"/>
    <col min="2" max="2" width="6.625" style="2" customWidth="1"/>
    <col min="3" max="3" width="5.625" style="3" customWidth="1"/>
    <col min="4" max="4" width="3.625" style="3" customWidth="1"/>
    <col min="5" max="5" width="3.625" style="42" customWidth="1"/>
    <col min="6" max="7" width="9.125" style="42" customWidth="1"/>
    <col min="8" max="13" width="8.125" style="42" customWidth="1"/>
    <col min="14" max="14" width="6.125" style="42" customWidth="1"/>
    <col min="15" max="20" width="7.625" style="42" customWidth="1"/>
    <col min="21" max="22" width="7.625" style="4" customWidth="1"/>
    <col min="23" max="24" width="7.625" style="42" customWidth="1"/>
    <col min="25" max="25" width="9.625" style="4" customWidth="1"/>
    <col min="26" max="26" width="5.875" style="42" customWidth="1"/>
    <col min="27" max="27" width="6.50390625" style="42" customWidth="1"/>
    <col min="28" max="33" width="5.875" style="42" customWidth="1"/>
    <col min="34" max="35" width="5.875" style="4" customWidth="1"/>
    <col min="36" max="16384" width="9.75390625" style="42" customWidth="1"/>
  </cols>
  <sheetData>
    <row r="1" spans="12:35" s="5" customFormat="1" ht="18" customHeight="1">
      <c r="L1" s="32"/>
      <c r="M1" s="32" t="s">
        <v>71</v>
      </c>
      <c r="N1" s="32"/>
      <c r="O1" s="41" t="s">
        <v>12</v>
      </c>
      <c r="Q1" s="44"/>
      <c r="R1" s="44"/>
      <c r="U1" s="53"/>
      <c r="V1" s="53"/>
      <c r="Y1" s="53"/>
      <c r="AH1" s="53"/>
      <c r="AI1" s="53"/>
    </row>
    <row r="2" spans="15:35" s="6" customFormat="1" ht="15" customHeight="1">
      <c r="O2" s="45"/>
      <c r="P2" s="45"/>
      <c r="Q2" s="45"/>
      <c r="R2" s="45"/>
      <c r="U2" s="51"/>
      <c r="V2" s="51"/>
      <c r="Y2" s="51"/>
      <c r="AH2" s="51"/>
      <c r="AI2" s="51"/>
    </row>
    <row r="3" spans="12:35" s="6" customFormat="1" ht="15" customHeight="1">
      <c r="L3" s="75"/>
      <c r="M3" s="75" t="s">
        <v>1</v>
      </c>
      <c r="N3" s="75"/>
      <c r="O3" s="42" t="s">
        <v>33</v>
      </c>
      <c r="U3" s="51"/>
      <c r="V3" s="51"/>
      <c r="Y3" s="51"/>
      <c r="AH3" s="51"/>
      <c r="AI3" s="51"/>
    </row>
    <row r="4" spans="2:35" s="6" customFormat="1" ht="15" customHeight="1">
      <c r="B4" s="9" t="s">
        <v>3</v>
      </c>
      <c r="AH4" s="51"/>
      <c r="AI4" s="51"/>
    </row>
    <row r="5" spans="2:31" s="6" customFormat="1" ht="18" customHeight="1">
      <c r="B5" s="153" t="s">
        <v>62</v>
      </c>
      <c r="C5" s="153"/>
      <c r="D5" s="153"/>
      <c r="E5" s="154"/>
      <c r="F5" s="159" t="s">
        <v>73</v>
      </c>
      <c r="G5" s="160"/>
      <c r="H5" s="163" t="s">
        <v>54</v>
      </c>
      <c r="I5" s="164"/>
      <c r="J5" s="164"/>
      <c r="K5" s="164"/>
      <c r="L5" s="164"/>
      <c r="M5" s="164"/>
      <c r="O5" s="165" t="s">
        <v>29</v>
      </c>
      <c r="P5" s="166"/>
      <c r="Q5" s="146" t="s">
        <v>45</v>
      </c>
      <c r="R5" s="147"/>
      <c r="S5" s="147"/>
      <c r="T5" s="147"/>
      <c r="U5" s="147"/>
      <c r="V5" s="147"/>
      <c r="W5" s="147"/>
      <c r="X5" s="148"/>
      <c r="Y5" s="140" t="s">
        <v>18</v>
      </c>
      <c r="AD5" s="63"/>
      <c r="AE5" s="63"/>
    </row>
    <row r="6" spans="2:31" s="6" customFormat="1" ht="18" customHeight="1">
      <c r="B6" s="155"/>
      <c r="C6" s="155"/>
      <c r="D6" s="155"/>
      <c r="E6" s="156"/>
      <c r="F6" s="161"/>
      <c r="G6" s="162"/>
      <c r="H6" s="149" t="s">
        <v>40</v>
      </c>
      <c r="I6" s="150"/>
      <c r="J6" s="149" t="s">
        <v>53</v>
      </c>
      <c r="K6" s="150"/>
      <c r="L6" s="149" t="s">
        <v>28</v>
      </c>
      <c r="M6" s="150"/>
      <c r="O6" s="167" t="s">
        <v>50</v>
      </c>
      <c r="P6" s="150"/>
      <c r="Q6" s="138" t="s">
        <v>17</v>
      </c>
      <c r="R6" s="139"/>
      <c r="S6" s="149" t="s">
        <v>35</v>
      </c>
      <c r="T6" s="150"/>
      <c r="U6" s="138" t="s">
        <v>42</v>
      </c>
      <c r="V6" s="139"/>
      <c r="W6" s="138" t="s">
        <v>44</v>
      </c>
      <c r="X6" s="139"/>
      <c r="Y6" s="141"/>
      <c r="AD6" s="63"/>
      <c r="AE6" s="63"/>
    </row>
    <row r="7" spans="2:27" s="7" customFormat="1" ht="18" customHeight="1">
      <c r="B7" s="157"/>
      <c r="C7" s="157"/>
      <c r="D7" s="157"/>
      <c r="E7" s="158"/>
      <c r="F7" s="128" t="s">
        <v>9</v>
      </c>
      <c r="G7" s="128" t="s">
        <v>26</v>
      </c>
      <c r="H7" s="23" t="s">
        <v>9</v>
      </c>
      <c r="I7" s="23" t="s">
        <v>26</v>
      </c>
      <c r="J7" s="23" t="s">
        <v>9</v>
      </c>
      <c r="K7" s="23" t="s">
        <v>26</v>
      </c>
      <c r="L7" s="34" t="s">
        <v>9</v>
      </c>
      <c r="M7" s="23" t="s">
        <v>26</v>
      </c>
      <c r="N7" s="13"/>
      <c r="O7" s="23" t="s">
        <v>9</v>
      </c>
      <c r="P7" s="23" t="s">
        <v>26</v>
      </c>
      <c r="Q7" s="47" t="s">
        <v>9</v>
      </c>
      <c r="R7" s="47" t="s">
        <v>26</v>
      </c>
      <c r="S7" s="34" t="s">
        <v>9</v>
      </c>
      <c r="T7" s="34" t="s">
        <v>26</v>
      </c>
      <c r="U7" s="47" t="s">
        <v>9</v>
      </c>
      <c r="V7" s="47" t="s">
        <v>26</v>
      </c>
      <c r="W7" s="47" t="s">
        <v>9</v>
      </c>
      <c r="X7" s="47" t="s">
        <v>26</v>
      </c>
      <c r="Y7" s="46" t="s">
        <v>23</v>
      </c>
      <c r="Z7" s="59"/>
      <c r="AA7" s="59"/>
    </row>
    <row r="8" spans="2:31" s="6" customFormat="1" ht="18" customHeight="1">
      <c r="B8" s="10" t="s">
        <v>69</v>
      </c>
      <c r="C8" s="16" t="s">
        <v>21</v>
      </c>
      <c r="D8" s="142" t="s">
        <v>52</v>
      </c>
      <c r="E8" s="143"/>
      <c r="F8" s="24">
        <v>6810</v>
      </c>
      <c r="G8" s="24">
        <v>6877</v>
      </c>
      <c r="H8" s="24">
        <v>6066</v>
      </c>
      <c r="I8" s="24">
        <v>6039</v>
      </c>
      <c r="J8" s="24">
        <v>5204</v>
      </c>
      <c r="K8" s="24">
        <v>5181</v>
      </c>
      <c r="L8" s="36">
        <v>216</v>
      </c>
      <c r="M8" s="36">
        <v>215</v>
      </c>
      <c r="O8" s="25">
        <v>646</v>
      </c>
      <c r="P8" s="25">
        <v>643</v>
      </c>
      <c r="Q8" s="36">
        <v>36</v>
      </c>
      <c r="R8" s="36">
        <v>36</v>
      </c>
      <c r="S8" s="36">
        <v>154</v>
      </c>
      <c r="T8" s="36">
        <v>152</v>
      </c>
      <c r="U8" s="25">
        <v>422</v>
      </c>
      <c r="V8" s="25">
        <v>395</v>
      </c>
      <c r="W8" s="25">
        <v>132</v>
      </c>
      <c r="X8" s="25">
        <v>126</v>
      </c>
      <c r="Y8" s="24">
        <v>129</v>
      </c>
      <c r="AD8" s="51"/>
      <c r="AE8" s="51"/>
    </row>
    <row r="9" spans="2:31" s="6" customFormat="1" ht="18" customHeight="1">
      <c r="B9" s="10">
        <v>29</v>
      </c>
      <c r="C9" s="10"/>
      <c r="D9" s="144" t="s">
        <v>0</v>
      </c>
      <c r="E9" s="145"/>
      <c r="F9" s="25">
        <v>6200</v>
      </c>
      <c r="G9" s="25">
        <v>6430</v>
      </c>
      <c r="H9" s="25">
        <v>6006</v>
      </c>
      <c r="I9" s="25">
        <v>5973</v>
      </c>
      <c r="J9" s="25">
        <v>5110</v>
      </c>
      <c r="K9" s="25">
        <v>5085</v>
      </c>
      <c r="L9" s="35">
        <v>216</v>
      </c>
      <c r="M9" s="35">
        <v>216</v>
      </c>
      <c r="N9" s="38"/>
      <c r="O9" s="35">
        <v>680</v>
      </c>
      <c r="P9" s="35">
        <v>672</v>
      </c>
      <c r="Q9" s="48" t="s">
        <v>13</v>
      </c>
      <c r="R9" s="48" t="s">
        <v>13</v>
      </c>
      <c r="S9" s="48">
        <v>94</v>
      </c>
      <c r="T9" s="48">
        <v>94</v>
      </c>
      <c r="U9" s="48">
        <v>100</v>
      </c>
      <c r="V9" s="48">
        <v>100</v>
      </c>
      <c r="W9" s="48" t="s">
        <v>13</v>
      </c>
      <c r="X9" s="48" t="s">
        <v>13</v>
      </c>
      <c r="Y9" s="57">
        <v>263</v>
      </c>
      <c r="AD9" s="51"/>
      <c r="AE9" s="51"/>
    </row>
    <row r="10" spans="2:31" s="8" customFormat="1" ht="18" customHeight="1">
      <c r="B10" s="11">
        <v>30</v>
      </c>
      <c r="C10" s="10"/>
      <c r="D10" s="151" t="s">
        <v>70</v>
      </c>
      <c r="E10" s="152"/>
      <c r="F10" s="26">
        <f>SUM(H10,Q10,S10,U10,W10)</f>
        <v>6072</v>
      </c>
      <c r="G10" s="26">
        <f>SUM(I10,R10,T10,V10,X10,Y10)</f>
        <v>6228</v>
      </c>
      <c r="H10" s="26">
        <f>SUM(J10,L10,O10)</f>
        <v>5846</v>
      </c>
      <c r="I10" s="26">
        <f>SUM(K10,M10,P10)</f>
        <v>5825</v>
      </c>
      <c r="J10" s="26">
        <f>SUM(J12:J23)</f>
        <v>5110</v>
      </c>
      <c r="K10" s="26">
        <f>SUM(K12:K23)</f>
        <v>5093</v>
      </c>
      <c r="L10" s="37">
        <f>SUM(L12:L23)</f>
        <v>56</v>
      </c>
      <c r="M10" s="37">
        <f>SUM(M12:M23)</f>
        <v>56</v>
      </c>
      <c r="N10" s="38"/>
      <c r="O10" s="37">
        <f>SUM(O12:O23)</f>
        <v>680</v>
      </c>
      <c r="P10" s="37">
        <f>SUM(P12:P23)</f>
        <v>676</v>
      </c>
      <c r="Q10" s="49" t="s">
        <v>13</v>
      </c>
      <c r="R10" s="49" t="s">
        <v>13</v>
      </c>
      <c r="S10" s="49">
        <f>SUM(S12:S23)</f>
        <v>226</v>
      </c>
      <c r="T10" s="49">
        <f>SUM(T12:T23)</f>
        <v>226</v>
      </c>
      <c r="U10" s="49" t="s">
        <v>13</v>
      </c>
      <c r="V10" s="49" t="s">
        <v>13</v>
      </c>
      <c r="W10" s="49" t="s">
        <v>13</v>
      </c>
      <c r="X10" s="49" t="s">
        <v>13</v>
      </c>
      <c r="Y10" s="58">
        <f>SUM(Y12:Y23)</f>
        <v>177</v>
      </c>
      <c r="AD10" s="64"/>
      <c r="AE10" s="64"/>
    </row>
    <row r="11" spans="2:31" s="8" customFormat="1" ht="9" customHeight="1">
      <c r="B11" s="11"/>
      <c r="C11" s="10"/>
      <c r="D11" s="10"/>
      <c r="E11" s="19"/>
      <c r="F11" s="27"/>
      <c r="G11" s="27"/>
      <c r="H11" s="28"/>
      <c r="I11" s="28"/>
      <c r="J11" s="28"/>
      <c r="K11" s="24"/>
      <c r="L11" s="37"/>
      <c r="M11" s="37"/>
      <c r="N11" s="38"/>
      <c r="O11" s="37"/>
      <c r="P11" s="43"/>
      <c r="Q11" s="50"/>
      <c r="R11" s="50"/>
      <c r="S11" s="50"/>
      <c r="T11" s="52"/>
      <c r="U11" s="50"/>
      <c r="V11" s="52"/>
      <c r="W11" s="50"/>
      <c r="X11" s="52"/>
      <c r="Y11" s="50"/>
      <c r="AD11" s="64"/>
      <c r="AE11" s="64"/>
    </row>
    <row r="12" spans="2:31" s="6" customFormat="1" ht="18" customHeight="1">
      <c r="B12" s="10" t="s">
        <v>57</v>
      </c>
      <c r="C12" s="17" t="s">
        <v>51</v>
      </c>
      <c r="D12" s="18" t="s">
        <v>60</v>
      </c>
      <c r="E12" s="20" t="s">
        <v>2</v>
      </c>
      <c r="F12" s="29">
        <f aca="true" t="shared" si="0" ref="F12:F23">SUM(H12,Q12,S12,U12,W12)</f>
        <v>496</v>
      </c>
      <c r="G12" s="29">
        <f aca="true" t="shared" si="1" ref="G12:G23">SUM(I12,R12,T12,V12,X12,Y12)</f>
        <v>496</v>
      </c>
      <c r="H12" s="29">
        <f aca="true" t="shared" si="2" ref="H12:I23">SUM(J12,L12,O12)</f>
        <v>480</v>
      </c>
      <c r="I12" s="29">
        <f t="shared" si="2"/>
        <v>480</v>
      </c>
      <c r="J12" s="29">
        <v>420</v>
      </c>
      <c r="K12" s="29">
        <v>420</v>
      </c>
      <c r="L12" s="29" t="s">
        <v>13</v>
      </c>
      <c r="M12" s="29" t="s">
        <v>13</v>
      </c>
      <c r="N12" s="39"/>
      <c r="O12" s="29">
        <v>60</v>
      </c>
      <c r="P12" s="29">
        <v>60</v>
      </c>
      <c r="Q12" s="29" t="s">
        <v>13</v>
      </c>
      <c r="R12" s="29" t="s">
        <v>13</v>
      </c>
      <c r="S12" s="29">
        <v>16</v>
      </c>
      <c r="T12" s="29">
        <v>16</v>
      </c>
      <c r="U12" s="29" t="s">
        <v>13</v>
      </c>
      <c r="V12" s="29" t="s">
        <v>13</v>
      </c>
      <c r="W12" s="29" t="s">
        <v>13</v>
      </c>
      <c r="X12" s="29" t="s">
        <v>13</v>
      </c>
      <c r="Y12" s="121" t="s">
        <v>13</v>
      </c>
      <c r="AD12" s="51"/>
      <c r="AE12" s="51"/>
    </row>
    <row r="13" spans="2:31" s="6" customFormat="1" ht="18" customHeight="1">
      <c r="B13" s="12"/>
      <c r="C13" s="10"/>
      <c r="D13" s="10">
        <v>5</v>
      </c>
      <c r="E13" s="21"/>
      <c r="F13" s="29">
        <f t="shared" si="0"/>
        <v>514</v>
      </c>
      <c r="G13" s="29">
        <f t="shared" si="1"/>
        <v>513</v>
      </c>
      <c r="H13" s="29">
        <f t="shared" si="2"/>
        <v>496</v>
      </c>
      <c r="I13" s="29">
        <f t="shared" si="2"/>
        <v>495</v>
      </c>
      <c r="J13" s="29">
        <v>434</v>
      </c>
      <c r="K13" s="29">
        <v>433</v>
      </c>
      <c r="L13" s="29" t="s">
        <v>13</v>
      </c>
      <c r="M13" s="29" t="s">
        <v>13</v>
      </c>
      <c r="N13" s="39"/>
      <c r="O13" s="29">
        <v>62</v>
      </c>
      <c r="P13" s="29">
        <v>62</v>
      </c>
      <c r="Q13" s="29" t="s">
        <v>13</v>
      </c>
      <c r="R13" s="29" t="s">
        <v>13</v>
      </c>
      <c r="S13" s="29">
        <v>18</v>
      </c>
      <c r="T13" s="29">
        <v>18</v>
      </c>
      <c r="U13" s="29" t="s">
        <v>13</v>
      </c>
      <c r="V13" s="29" t="s">
        <v>13</v>
      </c>
      <c r="W13" s="29" t="s">
        <v>13</v>
      </c>
      <c r="X13" s="29" t="s">
        <v>13</v>
      </c>
      <c r="Y13" s="121" t="s">
        <v>13</v>
      </c>
      <c r="AD13" s="51"/>
      <c r="AE13" s="51"/>
    </row>
    <row r="14" spans="2:31" s="6" customFormat="1" ht="18" customHeight="1">
      <c r="B14" s="10"/>
      <c r="C14" s="10"/>
      <c r="D14" s="18">
        <v>6</v>
      </c>
      <c r="E14" s="21"/>
      <c r="F14" s="29">
        <f t="shared" si="0"/>
        <v>498</v>
      </c>
      <c r="G14" s="29">
        <f t="shared" si="1"/>
        <v>498</v>
      </c>
      <c r="H14" s="29">
        <f t="shared" si="2"/>
        <v>480</v>
      </c>
      <c r="I14" s="29">
        <f t="shared" si="2"/>
        <v>480</v>
      </c>
      <c r="J14" s="29">
        <v>420</v>
      </c>
      <c r="K14" s="29">
        <v>420</v>
      </c>
      <c r="L14" s="29" t="s">
        <v>13</v>
      </c>
      <c r="M14" s="29" t="s">
        <v>13</v>
      </c>
      <c r="N14" s="39"/>
      <c r="O14" s="29">
        <v>60</v>
      </c>
      <c r="P14" s="29">
        <v>60</v>
      </c>
      <c r="Q14" s="29" t="s">
        <v>13</v>
      </c>
      <c r="R14" s="29" t="s">
        <v>13</v>
      </c>
      <c r="S14" s="29">
        <v>18</v>
      </c>
      <c r="T14" s="29">
        <v>18</v>
      </c>
      <c r="U14" s="29" t="s">
        <v>13</v>
      </c>
      <c r="V14" s="29" t="s">
        <v>13</v>
      </c>
      <c r="W14" s="29" t="s">
        <v>13</v>
      </c>
      <c r="X14" s="29" t="s">
        <v>13</v>
      </c>
      <c r="Y14" s="121" t="s">
        <v>13</v>
      </c>
      <c r="AD14" s="51"/>
      <c r="AE14" s="51"/>
    </row>
    <row r="15" spans="2:31" s="6" customFormat="1" ht="18" customHeight="1">
      <c r="B15" s="10"/>
      <c r="C15" s="10"/>
      <c r="D15" s="10">
        <v>7</v>
      </c>
      <c r="E15" s="21"/>
      <c r="F15" s="30">
        <f t="shared" si="0"/>
        <v>514</v>
      </c>
      <c r="G15" s="30">
        <f t="shared" si="1"/>
        <v>562</v>
      </c>
      <c r="H15" s="30">
        <f t="shared" si="2"/>
        <v>496</v>
      </c>
      <c r="I15" s="30">
        <f t="shared" si="2"/>
        <v>492</v>
      </c>
      <c r="J15" s="30">
        <v>434</v>
      </c>
      <c r="K15" s="30">
        <v>430</v>
      </c>
      <c r="L15" s="30" t="s">
        <v>13</v>
      </c>
      <c r="M15" s="30" t="s">
        <v>13</v>
      </c>
      <c r="N15" s="39"/>
      <c r="O15" s="29">
        <v>62</v>
      </c>
      <c r="P15" s="29">
        <v>62</v>
      </c>
      <c r="Q15" s="29" t="s">
        <v>13</v>
      </c>
      <c r="R15" s="29" t="s">
        <v>13</v>
      </c>
      <c r="S15" s="29">
        <v>18</v>
      </c>
      <c r="T15" s="29">
        <v>18</v>
      </c>
      <c r="U15" s="29" t="s">
        <v>13</v>
      </c>
      <c r="V15" s="29" t="s">
        <v>13</v>
      </c>
      <c r="W15" s="29" t="s">
        <v>13</v>
      </c>
      <c r="X15" s="29" t="s">
        <v>13</v>
      </c>
      <c r="Y15" s="122">
        <v>52</v>
      </c>
      <c r="AD15" s="51"/>
      <c r="AE15" s="51"/>
    </row>
    <row r="16" spans="2:31" s="6" customFormat="1" ht="18" customHeight="1">
      <c r="B16" s="10"/>
      <c r="C16" s="10"/>
      <c r="D16" s="18">
        <v>8</v>
      </c>
      <c r="E16" s="21"/>
      <c r="F16" s="29">
        <f t="shared" si="0"/>
        <v>568</v>
      </c>
      <c r="G16" s="29">
        <f t="shared" si="1"/>
        <v>642</v>
      </c>
      <c r="H16" s="29">
        <f t="shared" si="2"/>
        <v>552</v>
      </c>
      <c r="I16" s="29">
        <f t="shared" si="2"/>
        <v>548</v>
      </c>
      <c r="J16" s="29">
        <v>434</v>
      </c>
      <c r="K16" s="29">
        <v>430</v>
      </c>
      <c r="L16" s="29">
        <v>56</v>
      </c>
      <c r="M16" s="29">
        <v>56</v>
      </c>
      <c r="N16" s="39"/>
      <c r="O16" s="29">
        <v>62</v>
      </c>
      <c r="P16" s="29">
        <v>62</v>
      </c>
      <c r="Q16" s="29" t="s">
        <v>13</v>
      </c>
      <c r="R16" s="29" t="s">
        <v>13</v>
      </c>
      <c r="S16" s="29">
        <v>16</v>
      </c>
      <c r="T16" s="29">
        <v>16</v>
      </c>
      <c r="U16" s="29" t="s">
        <v>13</v>
      </c>
      <c r="V16" s="29" t="s">
        <v>13</v>
      </c>
      <c r="W16" s="29" t="s">
        <v>13</v>
      </c>
      <c r="X16" s="29" t="s">
        <v>13</v>
      </c>
      <c r="Y16" s="122">
        <v>78</v>
      </c>
      <c r="AD16" s="51"/>
      <c r="AE16" s="51"/>
    </row>
    <row r="17" spans="2:31" s="6" customFormat="1" ht="18" customHeight="1">
      <c r="B17" s="10"/>
      <c r="C17" s="10"/>
      <c r="D17" s="10">
        <v>9</v>
      </c>
      <c r="E17" s="21"/>
      <c r="F17" s="29">
        <f t="shared" si="0"/>
        <v>508</v>
      </c>
      <c r="G17" s="29">
        <f t="shared" si="1"/>
        <v>513</v>
      </c>
      <c r="H17" s="29">
        <f t="shared" si="2"/>
        <v>480</v>
      </c>
      <c r="I17" s="29">
        <f t="shared" si="2"/>
        <v>472</v>
      </c>
      <c r="J17" s="29">
        <v>420</v>
      </c>
      <c r="K17" s="29">
        <v>416</v>
      </c>
      <c r="L17" s="29" t="s">
        <v>13</v>
      </c>
      <c r="M17" s="29" t="s">
        <v>13</v>
      </c>
      <c r="N17" s="39"/>
      <c r="O17" s="29">
        <v>60</v>
      </c>
      <c r="P17" s="29">
        <v>56</v>
      </c>
      <c r="Q17" s="29" t="s">
        <v>13</v>
      </c>
      <c r="R17" s="29" t="s">
        <v>13</v>
      </c>
      <c r="S17" s="29">
        <v>28</v>
      </c>
      <c r="T17" s="29">
        <v>28</v>
      </c>
      <c r="U17" s="29" t="s">
        <v>13</v>
      </c>
      <c r="V17" s="29" t="s">
        <v>13</v>
      </c>
      <c r="W17" s="29" t="s">
        <v>13</v>
      </c>
      <c r="X17" s="29" t="s">
        <v>13</v>
      </c>
      <c r="Y17" s="122">
        <v>13</v>
      </c>
      <c r="AD17" s="51"/>
      <c r="AE17" s="51"/>
    </row>
    <row r="18" spans="2:31" s="6" customFormat="1" ht="18" customHeight="1">
      <c r="B18" s="10"/>
      <c r="C18" s="10"/>
      <c r="D18" s="18">
        <v>10</v>
      </c>
      <c r="E18" s="21"/>
      <c r="F18" s="29">
        <f t="shared" si="0"/>
        <v>520</v>
      </c>
      <c r="G18" s="29">
        <f t="shared" si="1"/>
        <v>518</v>
      </c>
      <c r="H18" s="29">
        <f t="shared" si="2"/>
        <v>496</v>
      </c>
      <c r="I18" s="29">
        <f t="shared" si="2"/>
        <v>494</v>
      </c>
      <c r="J18" s="29">
        <v>434</v>
      </c>
      <c r="K18" s="29">
        <v>432</v>
      </c>
      <c r="L18" s="29" t="s">
        <v>13</v>
      </c>
      <c r="M18" s="29" t="s">
        <v>13</v>
      </c>
      <c r="N18" s="39"/>
      <c r="O18" s="29">
        <v>62</v>
      </c>
      <c r="P18" s="29">
        <v>62</v>
      </c>
      <c r="Q18" s="29" t="s">
        <v>13</v>
      </c>
      <c r="R18" s="29" t="s">
        <v>13</v>
      </c>
      <c r="S18" s="29">
        <v>24</v>
      </c>
      <c r="T18" s="29">
        <v>24</v>
      </c>
      <c r="U18" s="29" t="s">
        <v>13</v>
      </c>
      <c r="V18" s="29" t="s">
        <v>13</v>
      </c>
      <c r="W18" s="29" t="s">
        <v>13</v>
      </c>
      <c r="X18" s="29" t="s">
        <v>13</v>
      </c>
      <c r="Y18" s="121" t="s">
        <v>13</v>
      </c>
      <c r="AD18" s="51"/>
      <c r="AE18" s="51"/>
    </row>
    <row r="19" spans="2:31" s="6" customFormat="1" ht="18" customHeight="1">
      <c r="B19" s="10"/>
      <c r="C19" s="10"/>
      <c r="D19" s="10">
        <v>11</v>
      </c>
      <c r="E19" s="21"/>
      <c r="F19" s="29">
        <f t="shared" si="0"/>
        <v>476</v>
      </c>
      <c r="G19" s="29">
        <f t="shared" si="1"/>
        <v>478</v>
      </c>
      <c r="H19" s="29">
        <f t="shared" si="2"/>
        <v>470</v>
      </c>
      <c r="I19" s="29">
        <f t="shared" si="2"/>
        <v>470</v>
      </c>
      <c r="J19" s="29">
        <v>420</v>
      </c>
      <c r="K19" s="29">
        <v>420</v>
      </c>
      <c r="L19" s="29" t="s">
        <v>13</v>
      </c>
      <c r="M19" s="29" t="s">
        <v>13</v>
      </c>
      <c r="N19" s="39"/>
      <c r="O19" s="29">
        <v>50</v>
      </c>
      <c r="P19" s="29">
        <v>50</v>
      </c>
      <c r="Q19" s="29" t="s">
        <v>13</v>
      </c>
      <c r="R19" s="29" t="s">
        <v>13</v>
      </c>
      <c r="S19" s="29">
        <v>6</v>
      </c>
      <c r="T19" s="29">
        <v>6</v>
      </c>
      <c r="U19" s="29" t="s">
        <v>13</v>
      </c>
      <c r="V19" s="29" t="s">
        <v>13</v>
      </c>
      <c r="W19" s="29" t="s">
        <v>13</v>
      </c>
      <c r="X19" s="29" t="s">
        <v>13</v>
      </c>
      <c r="Y19" s="122">
        <v>2</v>
      </c>
      <c r="AD19" s="51"/>
      <c r="AE19" s="51"/>
    </row>
    <row r="20" spans="2:31" s="6" customFormat="1" ht="18" customHeight="1">
      <c r="B20" s="10"/>
      <c r="C20" s="10"/>
      <c r="D20" s="18">
        <v>12</v>
      </c>
      <c r="E20" s="21"/>
      <c r="F20" s="29">
        <f t="shared" si="0"/>
        <v>474</v>
      </c>
      <c r="G20" s="29">
        <f t="shared" si="1"/>
        <v>474</v>
      </c>
      <c r="H20" s="29">
        <f t="shared" si="2"/>
        <v>456</v>
      </c>
      <c r="I20" s="29">
        <f t="shared" si="2"/>
        <v>454</v>
      </c>
      <c r="J20" s="29">
        <v>434</v>
      </c>
      <c r="K20" s="29">
        <v>432</v>
      </c>
      <c r="L20" s="29" t="s">
        <v>13</v>
      </c>
      <c r="M20" s="29" t="s">
        <v>13</v>
      </c>
      <c r="N20" s="39"/>
      <c r="O20" s="29">
        <v>22</v>
      </c>
      <c r="P20" s="29">
        <v>22</v>
      </c>
      <c r="Q20" s="29" t="s">
        <v>13</v>
      </c>
      <c r="R20" s="29" t="s">
        <v>13</v>
      </c>
      <c r="S20" s="29">
        <v>18</v>
      </c>
      <c r="T20" s="29">
        <v>18</v>
      </c>
      <c r="U20" s="29" t="s">
        <v>13</v>
      </c>
      <c r="V20" s="29" t="s">
        <v>13</v>
      </c>
      <c r="W20" s="29" t="s">
        <v>13</v>
      </c>
      <c r="X20" s="29" t="s">
        <v>13</v>
      </c>
      <c r="Y20" s="122">
        <v>2</v>
      </c>
      <c r="AD20" s="51"/>
      <c r="AE20" s="51"/>
    </row>
    <row r="21" spans="2:31" s="6" customFormat="1" ht="18" customHeight="1">
      <c r="B21" s="10" t="s">
        <v>7</v>
      </c>
      <c r="C21" s="17" t="s">
        <v>51</v>
      </c>
      <c r="D21" s="18" t="s">
        <v>61</v>
      </c>
      <c r="E21" s="20" t="s">
        <v>2</v>
      </c>
      <c r="F21" s="29">
        <f t="shared" si="0"/>
        <v>514</v>
      </c>
      <c r="G21" s="29">
        <f t="shared" si="1"/>
        <v>516</v>
      </c>
      <c r="H21" s="29">
        <f t="shared" si="2"/>
        <v>496</v>
      </c>
      <c r="I21" s="29">
        <f t="shared" si="2"/>
        <v>496</v>
      </c>
      <c r="J21" s="29">
        <v>434</v>
      </c>
      <c r="K21" s="29">
        <v>434</v>
      </c>
      <c r="L21" s="29" t="s">
        <v>13</v>
      </c>
      <c r="M21" s="29" t="s">
        <v>13</v>
      </c>
      <c r="N21" s="39"/>
      <c r="O21" s="29">
        <v>62</v>
      </c>
      <c r="P21" s="29">
        <v>62</v>
      </c>
      <c r="Q21" s="29" t="s">
        <v>13</v>
      </c>
      <c r="R21" s="29" t="s">
        <v>13</v>
      </c>
      <c r="S21" s="29">
        <v>18</v>
      </c>
      <c r="T21" s="29">
        <v>18</v>
      </c>
      <c r="U21" s="29" t="s">
        <v>13</v>
      </c>
      <c r="V21" s="29" t="s">
        <v>13</v>
      </c>
      <c r="W21" s="29" t="s">
        <v>13</v>
      </c>
      <c r="X21" s="29" t="s">
        <v>13</v>
      </c>
      <c r="Y21" s="122">
        <v>2</v>
      </c>
      <c r="AD21" s="51"/>
      <c r="AE21" s="51"/>
    </row>
    <row r="22" spans="3:31" s="6" customFormat="1" ht="18" customHeight="1">
      <c r="C22" s="10"/>
      <c r="D22" s="10">
        <v>2</v>
      </c>
      <c r="E22" s="21"/>
      <c r="F22" s="29">
        <f t="shared" si="0"/>
        <v>476</v>
      </c>
      <c r="G22" s="29">
        <f t="shared" si="1"/>
        <v>503</v>
      </c>
      <c r="H22" s="29">
        <f t="shared" si="2"/>
        <v>448</v>
      </c>
      <c r="I22" s="29">
        <f t="shared" si="2"/>
        <v>448</v>
      </c>
      <c r="J22" s="29">
        <v>392</v>
      </c>
      <c r="K22" s="29">
        <v>392</v>
      </c>
      <c r="L22" s="29" t="s">
        <v>13</v>
      </c>
      <c r="M22" s="29" t="s">
        <v>13</v>
      </c>
      <c r="N22" s="39"/>
      <c r="O22" s="29">
        <v>56</v>
      </c>
      <c r="P22" s="29">
        <v>56</v>
      </c>
      <c r="Q22" s="29" t="s">
        <v>13</v>
      </c>
      <c r="R22" s="29" t="s">
        <v>13</v>
      </c>
      <c r="S22" s="29">
        <v>28</v>
      </c>
      <c r="T22" s="29">
        <v>28</v>
      </c>
      <c r="U22" s="29" t="s">
        <v>13</v>
      </c>
      <c r="V22" s="29" t="s">
        <v>13</v>
      </c>
      <c r="W22" s="29" t="s">
        <v>13</v>
      </c>
      <c r="X22" s="29" t="s">
        <v>13</v>
      </c>
      <c r="Y22" s="122">
        <v>27</v>
      </c>
      <c r="AD22" s="51"/>
      <c r="AE22" s="51"/>
    </row>
    <row r="23" spans="2:31" s="6" customFormat="1" ht="18" customHeight="1">
      <c r="B23" s="14"/>
      <c r="C23" s="14"/>
      <c r="D23" s="14">
        <v>3</v>
      </c>
      <c r="E23" s="22"/>
      <c r="F23" s="31">
        <f t="shared" si="0"/>
        <v>514</v>
      </c>
      <c r="G23" s="31">
        <f t="shared" si="1"/>
        <v>515</v>
      </c>
      <c r="H23" s="31">
        <f t="shared" si="2"/>
        <v>496</v>
      </c>
      <c r="I23" s="31">
        <f t="shared" si="2"/>
        <v>496</v>
      </c>
      <c r="J23" s="31">
        <v>434</v>
      </c>
      <c r="K23" s="31">
        <v>434</v>
      </c>
      <c r="L23" s="31" t="s">
        <v>13</v>
      </c>
      <c r="M23" s="31" t="s">
        <v>13</v>
      </c>
      <c r="N23" s="40"/>
      <c r="O23" s="31">
        <v>62</v>
      </c>
      <c r="P23" s="31">
        <v>62</v>
      </c>
      <c r="Q23" s="31" t="s">
        <v>13</v>
      </c>
      <c r="R23" s="31" t="s">
        <v>13</v>
      </c>
      <c r="S23" s="31">
        <v>18</v>
      </c>
      <c r="T23" s="31">
        <v>18</v>
      </c>
      <c r="U23" s="31" t="s">
        <v>13</v>
      </c>
      <c r="V23" s="31" t="s">
        <v>13</v>
      </c>
      <c r="W23" s="31" t="s">
        <v>13</v>
      </c>
      <c r="X23" s="31" t="s">
        <v>13</v>
      </c>
      <c r="Y23" s="123">
        <v>1</v>
      </c>
      <c r="Z23" s="60"/>
      <c r="AA23" s="61"/>
      <c r="AD23" s="51"/>
      <c r="AE23" s="51"/>
    </row>
    <row r="24" spans="2:33" s="6" customFormat="1" ht="15" customHeight="1">
      <c r="B24" s="9" t="s">
        <v>14</v>
      </c>
      <c r="S24" s="51"/>
      <c r="T24" s="51"/>
      <c r="U24" s="54"/>
      <c r="W24" s="55"/>
      <c r="X24" s="56"/>
      <c r="Y24" s="56" t="s">
        <v>48</v>
      </c>
      <c r="Z24" s="55"/>
      <c r="AA24" s="56"/>
      <c r="AF24" s="51"/>
      <c r="AG24" s="51"/>
    </row>
    <row r="25" spans="2:33" s="6" customFormat="1" ht="15" customHeight="1">
      <c r="B25" s="9" t="s">
        <v>16</v>
      </c>
      <c r="S25" s="51"/>
      <c r="T25" s="51"/>
      <c r="W25" s="51"/>
      <c r="X25" s="51"/>
      <c r="AF25" s="51"/>
      <c r="AG25" s="51"/>
    </row>
    <row r="26" spans="2:35" s="6" customFormat="1" ht="15" customHeight="1">
      <c r="B26" s="15"/>
      <c r="C26" s="15"/>
      <c r="D26" s="15"/>
      <c r="E26" s="15"/>
      <c r="F26" s="15"/>
      <c r="G26" s="15"/>
      <c r="U26" s="51"/>
      <c r="V26" s="51"/>
      <c r="Y26" s="51"/>
      <c r="AH26" s="51"/>
      <c r="AI26" s="51"/>
    </row>
  </sheetData>
  <sheetProtection/>
  <mergeCells count="17">
    <mergeCell ref="D10:E10"/>
    <mergeCell ref="B5:E7"/>
    <mergeCell ref="F5:G6"/>
    <mergeCell ref="H5:M5"/>
    <mergeCell ref="O5:P5"/>
    <mergeCell ref="H6:I6"/>
    <mergeCell ref="J6:K6"/>
    <mergeCell ref="L6:M6"/>
    <mergeCell ref="O6:P6"/>
    <mergeCell ref="U6:V6"/>
    <mergeCell ref="W6:X6"/>
    <mergeCell ref="Y5:Y6"/>
    <mergeCell ref="D8:E8"/>
    <mergeCell ref="D9:E9"/>
    <mergeCell ref="Q5:X5"/>
    <mergeCell ref="Q6:R6"/>
    <mergeCell ref="S6:T6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AP26"/>
  <sheetViews>
    <sheetView showGridLines="0" view="pageBreakPreview" zoomScaleSheetLayoutView="100" zoomScalePageLayoutView="0" workbookViewId="0" topLeftCell="A1">
      <selection activeCell="I22" sqref="I22"/>
    </sheetView>
  </sheetViews>
  <sheetFormatPr defaultColWidth="9.75390625" defaultRowHeight="14.25" customHeight="1"/>
  <cols>
    <col min="1" max="1" width="1.4921875" style="42" customWidth="1"/>
    <col min="2" max="2" width="5.625" style="2" customWidth="1"/>
    <col min="3" max="3" width="5.00390625" style="3" bestFit="1" customWidth="1"/>
    <col min="4" max="4" width="3.50390625" style="3" bestFit="1" customWidth="1"/>
    <col min="5" max="5" width="3.375" style="42" bestFit="1" customWidth="1"/>
    <col min="6" max="8" width="8.125" style="42" customWidth="1"/>
    <col min="9" max="11" width="7.625" style="42" customWidth="1"/>
    <col min="12" max="14" width="6.625" style="42" customWidth="1"/>
    <col min="15" max="17" width="5.875" style="42" customWidth="1"/>
    <col min="18" max="18" width="2.00390625" style="42" customWidth="1"/>
    <col min="19" max="21" width="6.125" style="42" customWidth="1"/>
    <col min="22" max="22" width="5.875" style="42" bestFit="1" customWidth="1"/>
    <col min="23" max="24" width="5.75390625" style="42" bestFit="1" customWidth="1"/>
    <col min="25" max="26" width="6.25390625" style="42" customWidth="1"/>
    <col min="27" max="28" width="6.25390625" style="4" customWidth="1"/>
    <col min="29" max="30" width="6.25390625" style="42" customWidth="1"/>
    <col min="31" max="32" width="5.75390625" style="4" customWidth="1"/>
    <col min="33" max="33" width="5.75390625" style="42" customWidth="1"/>
    <col min="34" max="36" width="5.625" style="42" customWidth="1"/>
    <col min="37" max="40" width="5.875" style="42" customWidth="1"/>
    <col min="41" max="42" width="5.875" style="4" customWidth="1"/>
    <col min="43" max="16384" width="9.75390625" style="42" customWidth="1"/>
  </cols>
  <sheetData>
    <row r="1" spans="2:20" ht="15" customHeight="1">
      <c r="B1" s="5"/>
      <c r="C1" s="5"/>
      <c r="D1" s="5"/>
      <c r="E1" s="5"/>
      <c r="M1" s="75"/>
      <c r="N1" s="125"/>
      <c r="O1" s="126"/>
      <c r="P1" s="127"/>
      <c r="Q1" s="126" t="s">
        <v>68</v>
      </c>
      <c r="R1" s="126"/>
      <c r="S1" s="127" t="s">
        <v>22</v>
      </c>
      <c r="T1" s="127"/>
    </row>
    <row r="2" spans="2:42" s="6" customFormat="1" ht="15" customHeight="1">
      <c r="B2" s="9" t="s">
        <v>11</v>
      </c>
      <c r="AO2" s="51"/>
      <c r="AP2" s="51"/>
    </row>
    <row r="3" spans="2:36" s="6" customFormat="1" ht="18.75" customHeight="1">
      <c r="B3" s="153" t="s">
        <v>62</v>
      </c>
      <c r="C3" s="153"/>
      <c r="D3" s="153"/>
      <c r="E3" s="154"/>
      <c r="F3" s="172" t="s">
        <v>63</v>
      </c>
      <c r="G3" s="173"/>
      <c r="H3" s="174"/>
      <c r="I3" s="163" t="s">
        <v>41</v>
      </c>
      <c r="J3" s="164"/>
      <c r="K3" s="164"/>
      <c r="L3" s="164"/>
      <c r="M3" s="164"/>
      <c r="N3" s="164"/>
      <c r="O3" s="164"/>
      <c r="P3" s="164"/>
      <c r="Q3" s="164"/>
      <c r="S3" s="82" t="s">
        <v>34</v>
      </c>
      <c r="T3" s="82" t="s">
        <v>25</v>
      </c>
      <c r="U3" s="82"/>
      <c r="V3" s="178" t="s">
        <v>47</v>
      </c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80"/>
      <c r="AH3" s="168" t="s">
        <v>20</v>
      </c>
      <c r="AI3" s="169"/>
      <c r="AJ3" s="169"/>
    </row>
    <row r="4" spans="2:36" s="6" customFormat="1" ht="18.75" customHeight="1">
      <c r="B4" s="155"/>
      <c r="C4" s="155"/>
      <c r="D4" s="155"/>
      <c r="E4" s="156"/>
      <c r="F4" s="175"/>
      <c r="G4" s="176"/>
      <c r="H4" s="177"/>
      <c r="I4" s="181" t="s">
        <v>30</v>
      </c>
      <c r="J4" s="182"/>
      <c r="K4" s="182"/>
      <c r="L4" s="182" t="s">
        <v>19</v>
      </c>
      <c r="M4" s="182"/>
      <c r="N4" s="182"/>
      <c r="O4" s="183" t="s">
        <v>28</v>
      </c>
      <c r="P4" s="183"/>
      <c r="Q4" s="183"/>
      <c r="R4" s="76"/>
      <c r="S4" s="184" t="s">
        <v>37</v>
      </c>
      <c r="T4" s="184"/>
      <c r="U4" s="185"/>
      <c r="V4" s="186" t="s">
        <v>17</v>
      </c>
      <c r="W4" s="184"/>
      <c r="X4" s="185"/>
      <c r="Y4" s="186" t="s">
        <v>36</v>
      </c>
      <c r="Z4" s="184"/>
      <c r="AA4" s="185"/>
      <c r="AB4" s="186" t="s">
        <v>46</v>
      </c>
      <c r="AC4" s="184"/>
      <c r="AD4" s="185"/>
      <c r="AE4" s="186" t="s">
        <v>58</v>
      </c>
      <c r="AF4" s="184"/>
      <c r="AG4" s="185"/>
      <c r="AH4" s="170"/>
      <c r="AI4" s="171"/>
      <c r="AJ4" s="171"/>
    </row>
    <row r="5" spans="2:36" s="6" customFormat="1" ht="18.75" customHeight="1">
      <c r="B5" s="157"/>
      <c r="C5" s="157"/>
      <c r="D5" s="157"/>
      <c r="E5" s="158"/>
      <c r="F5" s="129" t="s">
        <v>74</v>
      </c>
      <c r="G5" s="130" t="s">
        <v>5</v>
      </c>
      <c r="H5" s="130" t="s">
        <v>4</v>
      </c>
      <c r="I5" s="73" t="s">
        <v>74</v>
      </c>
      <c r="J5" s="69" t="s">
        <v>5</v>
      </c>
      <c r="K5" s="69" t="s">
        <v>4</v>
      </c>
      <c r="L5" s="69" t="s">
        <v>74</v>
      </c>
      <c r="M5" s="69" t="s">
        <v>5</v>
      </c>
      <c r="N5" s="69" t="s">
        <v>4</v>
      </c>
      <c r="O5" s="69" t="s">
        <v>74</v>
      </c>
      <c r="P5" s="69" t="s">
        <v>5</v>
      </c>
      <c r="Q5" s="69" t="s">
        <v>4</v>
      </c>
      <c r="R5" s="76"/>
      <c r="S5" s="83" t="s">
        <v>74</v>
      </c>
      <c r="T5" s="84" t="s">
        <v>5</v>
      </c>
      <c r="U5" s="69" t="s">
        <v>4</v>
      </c>
      <c r="V5" s="86" t="s">
        <v>74</v>
      </c>
      <c r="W5" s="69" t="s">
        <v>5</v>
      </c>
      <c r="X5" s="84" t="s">
        <v>4</v>
      </c>
      <c r="Y5" s="86" t="s">
        <v>74</v>
      </c>
      <c r="Z5" s="86" t="s">
        <v>5</v>
      </c>
      <c r="AA5" s="84" t="s">
        <v>4</v>
      </c>
      <c r="AB5" s="86" t="s">
        <v>74</v>
      </c>
      <c r="AC5" s="69" t="s">
        <v>5</v>
      </c>
      <c r="AD5" s="84" t="s">
        <v>4</v>
      </c>
      <c r="AE5" s="86" t="s">
        <v>74</v>
      </c>
      <c r="AF5" s="86" t="s">
        <v>5</v>
      </c>
      <c r="AG5" s="84" t="s">
        <v>4</v>
      </c>
      <c r="AH5" s="69" t="s">
        <v>74</v>
      </c>
      <c r="AI5" s="86" t="s">
        <v>5</v>
      </c>
      <c r="AJ5" s="89" t="s">
        <v>4</v>
      </c>
    </row>
    <row r="6" spans="2:36" s="6" customFormat="1" ht="18.75" customHeight="1">
      <c r="B6" s="10" t="s">
        <v>69</v>
      </c>
      <c r="C6" s="16" t="s">
        <v>21</v>
      </c>
      <c r="D6" s="142" t="s">
        <v>52</v>
      </c>
      <c r="E6" s="143"/>
      <c r="F6" s="131">
        <v>1122434</v>
      </c>
      <c r="G6" s="70">
        <v>536159</v>
      </c>
      <c r="H6" s="70">
        <v>586275</v>
      </c>
      <c r="I6" s="70">
        <v>1006018</v>
      </c>
      <c r="J6" s="70">
        <v>479190</v>
      </c>
      <c r="K6" s="70">
        <v>526828</v>
      </c>
      <c r="L6" s="70">
        <v>937082</v>
      </c>
      <c r="M6" s="70">
        <v>447784</v>
      </c>
      <c r="N6" s="70">
        <v>489298</v>
      </c>
      <c r="O6" s="70">
        <v>16677</v>
      </c>
      <c r="P6" s="70">
        <v>6670</v>
      </c>
      <c r="Q6" s="70">
        <v>10007</v>
      </c>
      <c r="R6" s="78"/>
      <c r="S6" s="70">
        <v>52259</v>
      </c>
      <c r="T6" s="70">
        <v>24736</v>
      </c>
      <c r="U6" s="70">
        <v>27523</v>
      </c>
      <c r="V6" s="70">
        <v>5802</v>
      </c>
      <c r="W6" s="70">
        <v>2900</v>
      </c>
      <c r="X6" s="70">
        <v>2902</v>
      </c>
      <c r="Y6" s="70">
        <v>27245</v>
      </c>
      <c r="Z6" s="70">
        <v>12919</v>
      </c>
      <c r="AA6" s="70">
        <v>14326</v>
      </c>
      <c r="AB6" s="70">
        <v>48275</v>
      </c>
      <c r="AC6" s="70">
        <v>23854</v>
      </c>
      <c r="AD6" s="70">
        <v>24421</v>
      </c>
      <c r="AE6" s="70">
        <v>13914</v>
      </c>
      <c r="AF6" s="70">
        <v>6980</v>
      </c>
      <c r="AG6" s="70">
        <v>6934</v>
      </c>
      <c r="AH6" s="70">
        <v>21180</v>
      </c>
      <c r="AI6" s="70">
        <v>10316</v>
      </c>
      <c r="AJ6" s="70">
        <v>10864</v>
      </c>
    </row>
    <row r="7" spans="2:36" s="6" customFormat="1" ht="18.75" customHeight="1">
      <c r="B7" s="10">
        <v>29</v>
      </c>
      <c r="C7" s="10"/>
      <c r="D7" s="144" t="s">
        <v>0</v>
      </c>
      <c r="E7" s="145"/>
      <c r="F7" s="131">
        <v>1130715</v>
      </c>
      <c r="G7" s="70">
        <v>545863</v>
      </c>
      <c r="H7" s="70">
        <v>584852</v>
      </c>
      <c r="I7" s="70">
        <v>1071534</v>
      </c>
      <c r="J7" s="70">
        <v>517335</v>
      </c>
      <c r="K7" s="70">
        <v>554199</v>
      </c>
      <c r="L7" s="70">
        <v>992115</v>
      </c>
      <c r="M7" s="70">
        <v>479894</v>
      </c>
      <c r="N7" s="70">
        <v>512221</v>
      </c>
      <c r="O7" s="70">
        <v>17946</v>
      </c>
      <c r="P7" s="70">
        <v>8055</v>
      </c>
      <c r="Q7" s="70">
        <v>9891</v>
      </c>
      <c r="R7" s="78"/>
      <c r="S7" s="70">
        <v>61473</v>
      </c>
      <c r="T7" s="70">
        <v>29386</v>
      </c>
      <c r="U7" s="70">
        <v>32087</v>
      </c>
      <c r="V7" s="70" t="s">
        <v>13</v>
      </c>
      <c r="W7" s="70" t="s">
        <v>13</v>
      </c>
      <c r="X7" s="70" t="s">
        <v>13</v>
      </c>
      <c r="Y7" s="70">
        <v>13685</v>
      </c>
      <c r="Z7" s="70">
        <v>6368</v>
      </c>
      <c r="AA7" s="70">
        <v>7317</v>
      </c>
      <c r="AB7" s="70">
        <v>7617</v>
      </c>
      <c r="AC7" s="70">
        <v>3595</v>
      </c>
      <c r="AD7" s="70">
        <v>4022</v>
      </c>
      <c r="AE7" s="70" t="s">
        <v>13</v>
      </c>
      <c r="AF7" s="70" t="s">
        <v>13</v>
      </c>
      <c r="AG7" s="70" t="s">
        <v>13</v>
      </c>
      <c r="AH7" s="70">
        <v>37879</v>
      </c>
      <c r="AI7" s="70">
        <v>18565</v>
      </c>
      <c r="AJ7" s="70">
        <v>19314</v>
      </c>
    </row>
    <row r="8" spans="2:36" s="8" customFormat="1" ht="18.75" customHeight="1">
      <c r="B8" s="11">
        <v>30</v>
      </c>
      <c r="C8" s="10"/>
      <c r="D8" s="151" t="s">
        <v>70</v>
      </c>
      <c r="E8" s="152"/>
      <c r="F8" s="66">
        <f>SUM(G8:H8)</f>
        <v>1135514</v>
      </c>
      <c r="G8" s="71">
        <f>SUM(G10:G21)</f>
        <v>557431</v>
      </c>
      <c r="H8" s="71">
        <f>SUM(H10:H21)</f>
        <v>578083</v>
      </c>
      <c r="I8" s="71">
        <f>SUM(J8:K8)</f>
        <v>1077088</v>
      </c>
      <c r="J8" s="71">
        <f>SUM(J10:J21)</f>
        <v>528162</v>
      </c>
      <c r="K8" s="71">
        <f>SUM(K10:K21)</f>
        <v>548926</v>
      </c>
      <c r="L8" s="71">
        <f>SUM(M8:N8)</f>
        <v>1011105</v>
      </c>
      <c r="M8" s="71">
        <f>SUM(M10:M21)</f>
        <v>494643</v>
      </c>
      <c r="N8" s="71">
        <f>SUM(N10:N21)</f>
        <v>516462</v>
      </c>
      <c r="O8" s="71">
        <f>SUM(P8:Q8)</f>
        <v>8046</v>
      </c>
      <c r="P8" s="71">
        <f>SUM(P10:P21)</f>
        <v>3765</v>
      </c>
      <c r="Q8" s="71">
        <f>SUM(Q10:Q21)</f>
        <v>4281</v>
      </c>
      <c r="R8" s="77"/>
      <c r="S8" s="71">
        <f>SUM(T8:U8)</f>
        <v>57937</v>
      </c>
      <c r="T8" s="71">
        <f>SUM(T10:T21)</f>
        <v>29754</v>
      </c>
      <c r="U8" s="71">
        <f>SUM(U10:U21)</f>
        <v>28183</v>
      </c>
      <c r="V8" s="71" t="s">
        <v>13</v>
      </c>
      <c r="W8" s="71" t="s">
        <v>13</v>
      </c>
      <c r="X8" s="71" t="s">
        <v>13</v>
      </c>
      <c r="Y8" s="71">
        <f>SUM(Z8:AA8)</f>
        <v>30894</v>
      </c>
      <c r="Z8" s="71">
        <f>SUM(Z10:Z21)</f>
        <v>15217</v>
      </c>
      <c r="AA8" s="71">
        <f>SUM(AA10:AA21)</f>
        <v>15677</v>
      </c>
      <c r="AB8" s="71" t="s">
        <v>13</v>
      </c>
      <c r="AC8" s="71" t="s">
        <v>13</v>
      </c>
      <c r="AD8" s="71" t="s">
        <v>13</v>
      </c>
      <c r="AE8" s="71" t="s">
        <v>13</v>
      </c>
      <c r="AF8" s="71" t="s">
        <v>13</v>
      </c>
      <c r="AG8" s="71" t="s">
        <v>13</v>
      </c>
      <c r="AH8" s="71">
        <f>SUM(AI8:AJ8)</f>
        <v>27532</v>
      </c>
      <c r="AI8" s="71">
        <f>SUM(AI10:AI21)</f>
        <v>14052</v>
      </c>
      <c r="AJ8" s="71">
        <f>SUM(AJ10:AJ21)</f>
        <v>13480</v>
      </c>
    </row>
    <row r="9" spans="2:36" s="8" customFormat="1" ht="9" customHeight="1">
      <c r="B9" s="11"/>
      <c r="C9" s="10"/>
      <c r="D9" s="10"/>
      <c r="E9" s="19"/>
      <c r="F9" s="67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9"/>
      <c r="S9" s="71"/>
      <c r="T9" s="71"/>
      <c r="U9" s="71"/>
      <c r="V9" s="71"/>
      <c r="W9" s="71"/>
      <c r="X9" s="71"/>
      <c r="Y9" s="71"/>
      <c r="Z9" s="71"/>
      <c r="AA9" s="88"/>
      <c r="AB9" s="71"/>
      <c r="AC9" s="71"/>
      <c r="AD9" s="71"/>
      <c r="AE9" s="71"/>
      <c r="AF9" s="71"/>
      <c r="AG9" s="88"/>
      <c r="AH9" s="71"/>
      <c r="AI9" s="71"/>
      <c r="AJ9" s="88"/>
    </row>
    <row r="10" spans="2:36" s="6" customFormat="1" ht="18.75" customHeight="1">
      <c r="B10" s="10" t="s">
        <v>57</v>
      </c>
      <c r="C10" s="17" t="s">
        <v>51</v>
      </c>
      <c r="D10" s="18" t="s">
        <v>60</v>
      </c>
      <c r="E10" s="20" t="s">
        <v>2</v>
      </c>
      <c r="F10" s="132">
        <f aca="true" t="shared" si="0" ref="F10:F21">SUM(G10:H10)</f>
        <v>68912</v>
      </c>
      <c r="G10" s="70">
        <f aca="true" t="shared" si="1" ref="G10:H21">SUM(J10,W10,Z10,AC10,AF10,AI10)</f>
        <v>32627</v>
      </c>
      <c r="H10" s="70">
        <f t="shared" si="1"/>
        <v>36285</v>
      </c>
      <c r="I10" s="72">
        <f aca="true" t="shared" si="2" ref="I10:I21">SUM(J10:K10)</f>
        <v>66653</v>
      </c>
      <c r="J10" s="72">
        <f aca="true" t="shared" si="3" ref="J10:K21">SUM(M10,P10,T10)</f>
        <v>31500</v>
      </c>
      <c r="K10" s="72">
        <f t="shared" si="3"/>
        <v>35153</v>
      </c>
      <c r="L10" s="72">
        <f aca="true" t="shared" si="4" ref="L10:L21">SUM(M10:N10)</f>
        <v>63796</v>
      </c>
      <c r="M10" s="72">
        <v>30242</v>
      </c>
      <c r="N10" s="72">
        <v>33554</v>
      </c>
      <c r="O10" s="72" t="s">
        <v>13</v>
      </c>
      <c r="P10" s="72" t="s">
        <v>13</v>
      </c>
      <c r="Q10" s="72" t="s">
        <v>13</v>
      </c>
      <c r="R10" s="80"/>
      <c r="S10" s="72">
        <f aca="true" t="shared" si="5" ref="S10:S21">SUM(T10:U10)</f>
        <v>2857</v>
      </c>
      <c r="T10" s="72">
        <v>1258</v>
      </c>
      <c r="U10" s="72">
        <v>1599</v>
      </c>
      <c r="V10" s="72" t="s">
        <v>13</v>
      </c>
      <c r="W10" s="29" t="s">
        <v>13</v>
      </c>
      <c r="X10" s="29" t="s">
        <v>13</v>
      </c>
      <c r="Y10" s="72">
        <f aca="true" t="shared" si="6" ref="Y10:Y21">SUM(Z10:AA10)</f>
        <v>2259</v>
      </c>
      <c r="Z10" s="72">
        <v>1127</v>
      </c>
      <c r="AA10" s="72">
        <v>1132</v>
      </c>
      <c r="AB10" s="72" t="s">
        <v>13</v>
      </c>
      <c r="AC10" s="72" t="s">
        <v>13</v>
      </c>
      <c r="AD10" s="72" t="s">
        <v>13</v>
      </c>
      <c r="AE10" s="72" t="s">
        <v>13</v>
      </c>
      <c r="AF10" s="72" t="s">
        <v>13</v>
      </c>
      <c r="AG10" s="72" t="s">
        <v>13</v>
      </c>
      <c r="AH10" s="72" t="s">
        <v>13</v>
      </c>
      <c r="AI10" s="72" t="s">
        <v>13</v>
      </c>
      <c r="AJ10" s="72" t="s">
        <v>13</v>
      </c>
    </row>
    <row r="11" spans="2:36" s="6" customFormat="1" ht="18.75" customHeight="1">
      <c r="B11" s="12"/>
      <c r="C11" s="10"/>
      <c r="D11" s="10">
        <v>5</v>
      </c>
      <c r="E11" s="21"/>
      <c r="F11" s="132">
        <f t="shared" si="0"/>
        <v>81059</v>
      </c>
      <c r="G11" s="72">
        <f t="shared" si="1"/>
        <v>39736</v>
      </c>
      <c r="H11" s="72">
        <f t="shared" si="1"/>
        <v>41323</v>
      </c>
      <c r="I11" s="72">
        <f t="shared" si="2"/>
        <v>78464</v>
      </c>
      <c r="J11" s="72">
        <f t="shared" si="3"/>
        <v>38440</v>
      </c>
      <c r="K11" s="72">
        <f t="shared" si="3"/>
        <v>40024</v>
      </c>
      <c r="L11" s="72">
        <f t="shared" si="4"/>
        <v>74212</v>
      </c>
      <c r="M11" s="72">
        <v>36337</v>
      </c>
      <c r="N11" s="72">
        <v>37875</v>
      </c>
      <c r="O11" s="72" t="s">
        <v>13</v>
      </c>
      <c r="P11" s="72" t="s">
        <v>13</v>
      </c>
      <c r="Q11" s="72" t="s">
        <v>13</v>
      </c>
      <c r="R11" s="80"/>
      <c r="S11" s="72">
        <f t="shared" si="5"/>
        <v>4252</v>
      </c>
      <c r="T11" s="72">
        <v>2103</v>
      </c>
      <c r="U11" s="72">
        <v>2149</v>
      </c>
      <c r="V11" s="72" t="s">
        <v>13</v>
      </c>
      <c r="W11" s="29" t="s">
        <v>13</v>
      </c>
      <c r="X11" s="29" t="s">
        <v>13</v>
      </c>
      <c r="Y11" s="72">
        <f t="shared" si="6"/>
        <v>2595</v>
      </c>
      <c r="Z11" s="72">
        <v>1296</v>
      </c>
      <c r="AA11" s="72">
        <v>1299</v>
      </c>
      <c r="AB11" s="72" t="s">
        <v>13</v>
      </c>
      <c r="AC11" s="72" t="s">
        <v>13</v>
      </c>
      <c r="AD11" s="72" t="s">
        <v>13</v>
      </c>
      <c r="AE11" s="72" t="s">
        <v>13</v>
      </c>
      <c r="AF11" s="72" t="s">
        <v>13</v>
      </c>
      <c r="AG11" s="72" t="s">
        <v>13</v>
      </c>
      <c r="AH11" s="72" t="s">
        <v>13</v>
      </c>
      <c r="AI11" s="72" t="s">
        <v>13</v>
      </c>
      <c r="AJ11" s="72" t="s">
        <v>13</v>
      </c>
    </row>
    <row r="12" spans="2:36" s="6" customFormat="1" ht="18.75" customHeight="1">
      <c r="B12" s="10"/>
      <c r="C12" s="10"/>
      <c r="D12" s="18">
        <v>6</v>
      </c>
      <c r="E12" s="21"/>
      <c r="F12" s="132">
        <f t="shared" si="0"/>
        <v>95054</v>
      </c>
      <c r="G12" s="70">
        <f t="shared" si="1"/>
        <v>45071</v>
      </c>
      <c r="H12" s="70">
        <f t="shared" si="1"/>
        <v>49983</v>
      </c>
      <c r="I12" s="72">
        <f t="shared" si="2"/>
        <v>92552</v>
      </c>
      <c r="J12" s="72">
        <f t="shared" si="3"/>
        <v>43821</v>
      </c>
      <c r="K12" s="72">
        <f t="shared" si="3"/>
        <v>48731</v>
      </c>
      <c r="L12" s="72">
        <f t="shared" si="4"/>
        <v>88053</v>
      </c>
      <c r="M12" s="72">
        <v>41577</v>
      </c>
      <c r="N12" s="72">
        <v>46476</v>
      </c>
      <c r="O12" s="72" t="s">
        <v>13</v>
      </c>
      <c r="P12" s="72" t="s">
        <v>13</v>
      </c>
      <c r="Q12" s="72" t="s">
        <v>13</v>
      </c>
      <c r="R12" s="80"/>
      <c r="S12" s="72">
        <f t="shared" si="5"/>
        <v>4499</v>
      </c>
      <c r="T12" s="72">
        <v>2244</v>
      </c>
      <c r="U12" s="72">
        <v>2255</v>
      </c>
      <c r="V12" s="72" t="s">
        <v>13</v>
      </c>
      <c r="W12" s="29" t="s">
        <v>13</v>
      </c>
      <c r="X12" s="29" t="s">
        <v>13</v>
      </c>
      <c r="Y12" s="72">
        <f t="shared" si="6"/>
        <v>2502</v>
      </c>
      <c r="Z12" s="72">
        <v>1250</v>
      </c>
      <c r="AA12" s="72">
        <v>1252</v>
      </c>
      <c r="AB12" s="72" t="s">
        <v>13</v>
      </c>
      <c r="AC12" s="72" t="s">
        <v>13</v>
      </c>
      <c r="AD12" s="72" t="s">
        <v>13</v>
      </c>
      <c r="AE12" s="72" t="s">
        <v>13</v>
      </c>
      <c r="AF12" s="72" t="s">
        <v>13</v>
      </c>
      <c r="AG12" s="72" t="s">
        <v>13</v>
      </c>
      <c r="AH12" s="72" t="s">
        <v>13</v>
      </c>
      <c r="AI12" s="72" t="s">
        <v>13</v>
      </c>
      <c r="AJ12" s="72" t="s">
        <v>13</v>
      </c>
    </row>
    <row r="13" spans="2:36" s="6" customFormat="1" ht="18.75" customHeight="1">
      <c r="B13" s="10"/>
      <c r="C13" s="10"/>
      <c r="D13" s="10">
        <v>7</v>
      </c>
      <c r="E13" s="21"/>
      <c r="F13" s="132">
        <f t="shared" si="0"/>
        <v>117488</v>
      </c>
      <c r="G13" s="70">
        <f t="shared" si="1"/>
        <v>55218</v>
      </c>
      <c r="H13" s="70">
        <f t="shared" si="1"/>
        <v>62270</v>
      </c>
      <c r="I13" s="72">
        <f t="shared" si="2"/>
        <v>106773</v>
      </c>
      <c r="J13" s="72">
        <f t="shared" si="3"/>
        <v>50753</v>
      </c>
      <c r="K13" s="72">
        <f t="shared" si="3"/>
        <v>56020</v>
      </c>
      <c r="L13" s="72">
        <f t="shared" si="4"/>
        <v>100030</v>
      </c>
      <c r="M13" s="72">
        <v>46997</v>
      </c>
      <c r="N13" s="72">
        <v>53033</v>
      </c>
      <c r="O13" s="72" t="s">
        <v>13</v>
      </c>
      <c r="P13" s="72" t="s">
        <v>13</v>
      </c>
      <c r="Q13" s="72" t="s">
        <v>13</v>
      </c>
      <c r="R13" s="80"/>
      <c r="S13" s="72">
        <f t="shared" si="5"/>
        <v>6743</v>
      </c>
      <c r="T13" s="72">
        <v>3756</v>
      </c>
      <c r="U13" s="72">
        <v>2987</v>
      </c>
      <c r="V13" s="72" t="s">
        <v>13</v>
      </c>
      <c r="W13" s="72" t="s">
        <v>13</v>
      </c>
      <c r="X13" s="87" t="s">
        <v>13</v>
      </c>
      <c r="Y13" s="72">
        <f t="shared" si="6"/>
        <v>2469</v>
      </c>
      <c r="Z13" s="72">
        <v>1244</v>
      </c>
      <c r="AA13" s="72">
        <v>1225</v>
      </c>
      <c r="AB13" s="72" t="s">
        <v>13</v>
      </c>
      <c r="AC13" s="72" t="s">
        <v>13</v>
      </c>
      <c r="AD13" s="87" t="s">
        <v>13</v>
      </c>
      <c r="AE13" s="72" t="s">
        <v>13</v>
      </c>
      <c r="AF13" s="72" t="s">
        <v>13</v>
      </c>
      <c r="AG13" s="72" t="s">
        <v>13</v>
      </c>
      <c r="AH13" s="72">
        <f aca="true" t="shared" si="7" ref="AH13:AH21">SUM(AI13:AJ13)</f>
        <v>8246</v>
      </c>
      <c r="AI13" s="72">
        <v>3221</v>
      </c>
      <c r="AJ13" s="72">
        <v>5025</v>
      </c>
    </row>
    <row r="14" spans="2:36" s="6" customFormat="1" ht="18.75" customHeight="1">
      <c r="B14" s="10"/>
      <c r="C14" s="10"/>
      <c r="D14" s="18">
        <v>8</v>
      </c>
      <c r="E14" s="21"/>
      <c r="F14" s="132">
        <f t="shared" si="0"/>
        <v>135883</v>
      </c>
      <c r="G14" s="70">
        <f t="shared" si="1"/>
        <v>66725</v>
      </c>
      <c r="H14" s="70">
        <f t="shared" si="1"/>
        <v>69158</v>
      </c>
      <c r="I14" s="72">
        <f t="shared" si="2"/>
        <v>120751</v>
      </c>
      <c r="J14" s="72">
        <f t="shared" si="3"/>
        <v>58568</v>
      </c>
      <c r="K14" s="72">
        <f t="shared" si="3"/>
        <v>62183</v>
      </c>
      <c r="L14" s="72">
        <f t="shared" si="4"/>
        <v>104751</v>
      </c>
      <c r="M14" s="72">
        <v>50614</v>
      </c>
      <c r="N14" s="72">
        <v>54137</v>
      </c>
      <c r="O14" s="72">
        <f>SUM(P14:Q14)</f>
        <v>8046</v>
      </c>
      <c r="P14" s="72">
        <v>3765</v>
      </c>
      <c r="Q14" s="72">
        <v>4281</v>
      </c>
      <c r="R14" s="80"/>
      <c r="S14" s="72">
        <f t="shared" si="5"/>
        <v>7954</v>
      </c>
      <c r="T14" s="72">
        <v>4189</v>
      </c>
      <c r="U14" s="72">
        <v>3765</v>
      </c>
      <c r="V14" s="72" t="s">
        <v>13</v>
      </c>
      <c r="W14" s="72" t="s">
        <v>13</v>
      </c>
      <c r="X14" s="87" t="s">
        <v>13</v>
      </c>
      <c r="Y14" s="72">
        <f t="shared" si="6"/>
        <v>2307</v>
      </c>
      <c r="Z14" s="72">
        <v>1144</v>
      </c>
      <c r="AA14" s="72">
        <v>1163</v>
      </c>
      <c r="AB14" s="72" t="s">
        <v>13</v>
      </c>
      <c r="AC14" s="72" t="s">
        <v>13</v>
      </c>
      <c r="AD14" s="87" t="s">
        <v>13</v>
      </c>
      <c r="AE14" s="72" t="s">
        <v>13</v>
      </c>
      <c r="AF14" s="72" t="s">
        <v>13</v>
      </c>
      <c r="AG14" s="72" t="s">
        <v>13</v>
      </c>
      <c r="AH14" s="72">
        <f t="shared" si="7"/>
        <v>12825</v>
      </c>
      <c r="AI14" s="72">
        <v>7013</v>
      </c>
      <c r="AJ14" s="72">
        <v>5812</v>
      </c>
    </row>
    <row r="15" spans="2:36" s="6" customFormat="1" ht="18.75" customHeight="1">
      <c r="B15" s="10"/>
      <c r="C15" s="10"/>
      <c r="D15" s="10">
        <v>9</v>
      </c>
      <c r="E15" s="21"/>
      <c r="F15" s="132">
        <f t="shared" si="0"/>
        <v>100075</v>
      </c>
      <c r="G15" s="70">
        <f t="shared" si="1"/>
        <v>50356</v>
      </c>
      <c r="H15" s="70">
        <f t="shared" si="1"/>
        <v>49719</v>
      </c>
      <c r="I15" s="72">
        <f t="shared" si="2"/>
        <v>95584</v>
      </c>
      <c r="J15" s="72">
        <f t="shared" si="3"/>
        <v>47638</v>
      </c>
      <c r="K15" s="72">
        <f t="shared" si="3"/>
        <v>47946</v>
      </c>
      <c r="L15" s="72">
        <f t="shared" si="4"/>
        <v>90158</v>
      </c>
      <c r="M15" s="72">
        <v>44875</v>
      </c>
      <c r="N15" s="72">
        <v>45283</v>
      </c>
      <c r="O15" s="72" t="s">
        <v>13</v>
      </c>
      <c r="P15" s="72" t="s">
        <v>13</v>
      </c>
      <c r="Q15" s="72" t="s">
        <v>13</v>
      </c>
      <c r="R15" s="80"/>
      <c r="S15" s="72">
        <f t="shared" si="5"/>
        <v>5426</v>
      </c>
      <c r="T15" s="72">
        <v>2763</v>
      </c>
      <c r="U15" s="72">
        <v>2663</v>
      </c>
      <c r="V15" s="72" t="s">
        <v>13</v>
      </c>
      <c r="W15" s="72" t="s">
        <v>13</v>
      </c>
      <c r="X15" s="72" t="s">
        <v>13</v>
      </c>
      <c r="Y15" s="72">
        <f t="shared" si="6"/>
        <v>2831</v>
      </c>
      <c r="Z15" s="72">
        <v>1297</v>
      </c>
      <c r="AA15" s="72">
        <v>1534</v>
      </c>
      <c r="AB15" s="72" t="s">
        <v>13</v>
      </c>
      <c r="AC15" s="72" t="s">
        <v>13</v>
      </c>
      <c r="AD15" s="72" t="s">
        <v>13</v>
      </c>
      <c r="AE15" s="72" t="s">
        <v>13</v>
      </c>
      <c r="AF15" s="72" t="s">
        <v>13</v>
      </c>
      <c r="AG15" s="72" t="s">
        <v>13</v>
      </c>
      <c r="AH15" s="72">
        <f t="shared" si="7"/>
        <v>1660</v>
      </c>
      <c r="AI15" s="72">
        <v>1421</v>
      </c>
      <c r="AJ15" s="72">
        <v>239</v>
      </c>
    </row>
    <row r="16" spans="2:36" s="6" customFormat="1" ht="18.75" customHeight="1">
      <c r="B16" s="10"/>
      <c r="C16" s="10"/>
      <c r="D16" s="18">
        <v>10</v>
      </c>
      <c r="E16" s="21"/>
      <c r="F16" s="132">
        <f t="shared" si="0"/>
        <v>91123</v>
      </c>
      <c r="G16" s="70">
        <f t="shared" si="1"/>
        <v>44871</v>
      </c>
      <c r="H16" s="70">
        <f t="shared" si="1"/>
        <v>46252</v>
      </c>
      <c r="I16" s="72">
        <f t="shared" si="2"/>
        <v>88455</v>
      </c>
      <c r="J16" s="72">
        <f t="shared" si="3"/>
        <v>43592</v>
      </c>
      <c r="K16" s="72">
        <f t="shared" si="3"/>
        <v>44863</v>
      </c>
      <c r="L16" s="72">
        <f t="shared" si="4"/>
        <v>82783</v>
      </c>
      <c r="M16" s="72">
        <v>40588</v>
      </c>
      <c r="N16" s="72">
        <v>42195</v>
      </c>
      <c r="O16" s="72" t="s">
        <v>13</v>
      </c>
      <c r="P16" s="72" t="s">
        <v>13</v>
      </c>
      <c r="Q16" s="72" t="s">
        <v>13</v>
      </c>
      <c r="R16" s="80"/>
      <c r="S16" s="72">
        <f t="shared" si="5"/>
        <v>5672</v>
      </c>
      <c r="T16" s="72">
        <v>3004</v>
      </c>
      <c r="U16" s="72">
        <v>2668</v>
      </c>
      <c r="V16" s="72" t="s">
        <v>13</v>
      </c>
      <c r="W16" s="29" t="s">
        <v>13</v>
      </c>
      <c r="X16" s="29" t="s">
        <v>13</v>
      </c>
      <c r="Y16" s="72">
        <f t="shared" si="6"/>
        <v>2668</v>
      </c>
      <c r="Z16" s="72">
        <v>1279</v>
      </c>
      <c r="AA16" s="72">
        <v>1389</v>
      </c>
      <c r="AB16" s="72" t="s">
        <v>13</v>
      </c>
      <c r="AC16" s="72" t="s">
        <v>13</v>
      </c>
      <c r="AD16" s="72" t="s">
        <v>13</v>
      </c>
      <c r="AE16" s="72" t="s">
        <v>13</v>
      </c>
      <c r="AF16" s="72" t="s">
        <v>13</v>
      </c>
      <c r="AG16" s="72" t="s">
        <v>13</v>
      </c>
      <c r="AH16" s="72" t="s">
        <v>13</v>
      </c>
      <c r="AI16" s="72" t="s">
        <v>13</v>
      </c>
      <c r="AJ16" s="72" t="s">
        <v>13</v>
      </c>
    </row>
    <row r="17" spans="2:36" s="6" customFormat="1" ht="18.75" customHeight="1">
      <c r="B17" s="10"/>
      <c r="C17" s="10"/>
      <c r="D17" s="10">
        <v>11</v>
      </c>
      <c r="E17" s="21"/>
      <c r="F17" s="132">
        <f t="shared" si="0"/>
        <v>80312</v>
      </c>
      <c r="G17" s="70">
        <f t="shared" si="1"/>
        <v>39823</v>
      </c>
      <c r="H17" s="70">
        <f t="shared" si="1"/>
        <v>40489</v>
      </c>
      <c r="I17" s="72">
        <f t="shared" si="2"/>
        <v>79163</v>
      </c>
      <c r="J17" s="72">
        <f t="shared" si="3"/>
        <v>39240</v>
      </c>
      <c r="K17" s="72">
        <f t="shared" si="3"/>
        <v>39923</v>
      </c>
      <c r="L17" s="72">
        <f t="shared" si="4"/>
        <v>74917</v>
      </c>
      <c r="M17" s="72">
        <v>37049</v>
      </c>
      <c r="N17" s="72">
        <v>37868</v>
      </c>
      <c r="O17" s="72" t="s">
        <v>13</v>
      </c>
      <c r="P17" s="72" t="s">
        <v>13</v>
      </c>
      <c r="Q17" s="72" t="s">
        <v>13</v>
      </c>
      <c r="R17" s="80"/>
      <c r="S17" s="72">
        <f t="shared" si="5"/>
        <v>4246</v>
      </c>
      <c r="T17" s="72">
        <v>2191</v>
      </c>
      <c r="U17" s="72">
        <v>2055</v>
      </c>
      <c r="V17" s="72" t="s">
        <v>13</v>
      </c>
      <c r="W17" s="29" t="s">
        <v>13</v>
      </c>
      <c r="X17" s="29" t="s">
        <v>13</v>
      </c>
      <c r="Y17" s="72">
        <f t="shared" si="6"/>
        <v>837</v>
      </c>
      <c r="Z17" s="72">
        <v>427</v>
      </c>
      <c r="AA17" s="72">
        <v>410</v>
      </c>
      <c r="AB17" s="72" t="s">
        <v>13</v>
      </c>
      <c r="AC17" s="72" t="s">
        <v>13</v>
      </c>
      <c r="AD17" s="72" t="s">
        <v>13</v>
      </c>
      <c r="AE17" s="72" t="s">
        <v>13</v>
      </c>
      <c r="AF17" s="72" t="s">
        <v>13</v>
      </c>
      <c r="AG17" s="72" t="s">
        <v>13</v>
      </c>
      <c r="AH17" s="72">
        <f t="shared" si="7"/>
        <v>312</v>
      </c>
      <c r="AI17" s="72">
        <v>156</v>
      </c>
      <c r="AJ17" s="72">
        <v>156</v>
      </c>
    </row>
    <row r="18" spans="2:36" s="6" customFormat="1" ht="18.75" customHeight="1">
      <c r="B18" s="10"/>
      <c r="C18" s="10"/>
      <c r="D18" s="18">
        <v>12</v>
      </c>
      <c r="E18" s="21"/>
      <c r="F18" s="132">
        <f t="shared" si="0"/>
        <v>77103</v>
      </c>
      <c r="G18" s="70">
        <f t="shared" si="1"/>
        <v>35452</v>
      </c>
      <c r="H18" s="70">
        <f t="shared" si="1"/>
        <v>41651</v>
      </c>
      <c r="I18" s="72">
        <f t="shared" si="2"/>
        <v>74170</v>
      </c>
      <c r="J18" s="72">
        <f t="shared" si="3"/>
        <v>34014</v>
      </c>
      <c r="K18" s="72">
        <f t="shared" si="3"/>
        <v>40156</v>
      </c>
      <c r="L18" s="72">
        <f t="shared" si="4"/>
        <v>71962</v>
      </c>
      <c r="M18" s="72">
        <v>33012</v>
      </c>
      <c r="N18" s="72">
        <v>38950</v>
      </c>
      <c r="O18" s="72" t="s">
        <v>13</v>
      </c>
      <c r="P18" s="72" t="s">
        <v>13</v>
      </c>
      <c r="Q18" s="72" t="s">
        <v>13</v>
      </c>
      <c r="R18" s="80"/>
      <c r="S18" s="72">
        <f t="shared" si="5"/>
        <v>2208</v>
      </c>
      <c r="T18" s="72">
        <v>1002</v>
      </c>
      <c r="U18" s="72">
        <v>1206</v>
      </c>
      <c r="V18" s="72" t="s">
        <v>13</v>
      </c>
      <c r="W18" s="72" t="s">
        <v>13</v>
      </c>
      <c r="X18" s="72" t="s">
        <v>13</v>
      </c>
      <c r="Y18" s="72">
        <f t="shared" si="6"/>
        <v>2783</v>
      </c>
      <c r="Z18" s="72">
        <v>1366</v>
      </c>
      <c r="AA18" s="72">
        <v>1417</v>
      </c>
      <c r="AB18" s="72" t="s">
        <v>13</v>
      </c>
      <c r="AC18" s="72" t="s">
        <v>13</v>
      </c>
      <c r="AD18" s="72" t="s">
        <v>13</v>
      </c>
      <c r="AE18" s="72" t="s">
        <v>13</v>
      </c>
      <c r="AF18" s="72" t="s">
        <v>13</v>
      </c>
      <c r="AG18" s="72" t="s">
        <v>13</v>
      </c>
      <c r="AH18" s="72">
        <f t="shared" si="7"/>
        <v>150</v>
      </c>
      <c r="AI18" s="72">
        <v>72</v>
      </c>
      <c r="AJ18" s="72">
        <v>78</v>
      </c>
    </row>
    <row r="19" spans="2:36" s="6" customFormat="1" ht="18.75" customHeight="1">
      <c r="B19" s="10" t="s">
        <v>7</v>
      </c>
      <c r="C19" s="17" t="s">
        <v>51</v>
      </c>
      <c r="D19" s="18" t="s">
        <v>61</v>
      </c>
      <c r="E19" s="20" t="s">
        <v>2</v>
      </c>
      <c r="F19" s="132">
        <f t="shared" si="0"/>
        <v>93818</v>
      </c>
      <c r="G19" s="70">
        <f t="shared" si="1"/>
        <v>48332</v>
      </c>
      <c r="H19" s="70">
        <f t="shared" si="1"/>
        <v>45486</v>
      </c>
      <c r="I19" s="72">
        <f t="shared" si="2"/>
        <v>90858</v>
      </c>
      <c r="J19" s="72">
        <f t="shared" si="3"/>
        <v>46777</v>
      </c>
      <c r="K19" s="72">
        <f t="shared" si="3"/>
        <v>44081</v>
      </c>
      <c r="L19" s="72">
        <f t="shared" si="4"/>
        <v>86034</v>
      </c>
      <c r="M19" s="72">
        <v>44337</v>
      </c>
      <c r="N19" s="72">
        <v>41697</v>
      </c>
      <c r="O19" s="72" t="s">
        <v>13</v>
      </c>
      <c r="P19" s="72" t="s">
        <v>13</v>
      </c>
      <c r="Q19" s="72" t="s">
        <v>13</v>
      </c>
      <c r="R19" s="80"/>
      <c r="S19" s="72">
        <f t="shared" si="5"/>
        <v>4824</v>
      </c>
      <c r="T19" s="72">
        <v>2440</v>
      </c>
      <c r="U19" s="72">
        <v>2384</v>
      </c>
      <c r="V19" s="72" t="s">
        <v>13</v>
      </c>
      <c r="W19" s="72" t="s">
        <v>13</v>
      </c>
      <c r="X19" s="72" t="s">
        <v>13</v>
      </c>
      <c r="Y19" s="72">
        <f t="shared" si="6"/>
        <v>2783</v>
      </c>
      <c r="Z19" s="72">
        <v>1394</v>
      </c>
      <c r="AA19" s="72">
        <v>1389</v>
      </c>
      <c r="AB19" s="72" t="s">
        <v>13</v>
      </c>
      <c r="AC19" s="72" t="s">
        <v>13</v>
      </c>
      <c r="AD19" s="72" t="s">
        <v>13</v>
      </c>
      <c r="AE19" s="72" t="s">
        <v>13</v>
      </c>
      <c r="AF19" s="72" t="s">
        <v>13</v>
      </c>
      <c r="AG19" s="72" t="s">
        <v>13</v>
      </c>
      <c r="AH19" s="72">
        <f t="shared" si="7"/>
        <v>177</v>
      </c>
      <c r="AI19" s="72">
        <v>161</v>
      </c>
      <c r="AJ19" s="72">
        <v>16</v>
      </c>
    </row>
    <row r="20" spans="3:36" s="6" customFormat="1" ht="18.75" customHeight="1">
      <c r="C20" s="10"/>
      <c r="D20" s="10">
        <v>2</v>
      </c>
      <c r="E20" s="21"/>
      <c r="F20" s="132">
        <f t="shared" si="0"/>
        <v>96919</v>
      </c>
      <c r="G20" s="70">
        <f t="shared" si="1"/>
        <v>48279</v>
      </c>
      <c r="H20" s="70">
        <f t="shared" si="1"/>
        <v>48640</v>
      </c>
      <c r="I20" s="72">
        <f t="shared" si="2"/>
        <v>88742</v>
      </c>
      <c r="J20" s="72">
        <f t="shared" si="3"/>
        <v>44392</v>
      </c>
      <c r="K20" s="72">
        <f t="shared" si="3"/>
        <v>44350</v>
      </c>
      <c r="L20" s="72">
        <f t="shared" si="4"/>
        <v>84048</v>
      </c>
      <c r="M20" s="72">
        <v>41965</v>
      </c>
      <c r="N20" s="72">
        <v>42083</v>
      </c>
      <c r="O20" s="72" t="s">
        <v>13</v>
      </c>
      <c r="P20" s="72" t="s">
        <v>13</v>
      </c>
      <c r="Q20" s="72" t="s">
        <v>13</v>
      </c>
      <c r="R20" s="80"/>
      <c r="S20" s="72">
        <f t="shared" si="5"/>
        <v>4694</v>
      </c>
      <c r="T20" s="72">
        <v>2427</v>
      </c>
      <c r="U20" s="72">
        <v>2267</v>
      </c>
      <c r="V20" s="72" t="s">
        <v>13</v>
      </c>
      <c r="W20" s="72" t="s">
        <v>13</v>
      </c>
      <c r="X20" s="72" t="s">
        <v>13</v>
      </c>
      <c r="Y20" s="72">
        <f t="shared" si="6"/>
        <v>4203</v>
      </c>
      <c r="Z20" s="72">
        <v>2067</v>
      </c>
      <c r="AA20" s="72">
        <v>2136</v>
      </c>
      <c r="AB20" s="72" t="s">
        <v>13</v>
      </c>
      <c r="AC20" s="72" t="s">
        <v>13</v>
      </c>
      <c r="AD20" s="72" t="s">
        <v>13</v>
      </c>
      <c r="AE20" s="72" t="s">
        <v>13</v>
      </c>
      <c r="AF20" s="72" t="s">
        <v>13</v>
      </c>
      <c r="AG20" s="72" t="s">
        <v>13</v>
      </c>
      <c r="AH20" s="72">
        <f t="shared" si="7"/>
        <v>3974</v>
      </c>
      <c r="AI20" s="72">
        <v>1820</v>
      </c>
      <c r="AJ20" s="72">
        <v>2154</v>
      </c>
    </row>
    <row r="21" spans="2:36" s="6" customFormat="1" ht="18.75" customHeight="1">
      <c r="B21" s="14"/>
      <c r="C21" s="14"/>
      <c r="D21" s="14">
        <v>3</v>
      </c>
      <c r="E21" s="22"/>
      <c r="F21" s="133">
        <f t="shared" si="0"/>
        <v>97768</v>
      </c>
      <c r="G21" s="134">
        <f t="shared" si="1"/>
        <v>50941</v>
      </c>
      <c r="H21" s="134">
        <f t="shared" si="1"/>
        <v>46827</v>
      </c>
      <c r="I21" s="74">
        <f t="shared" si="2"/>
        <v>94923</v>
      </c>
      <c r="J21" s="74">
        <f t="shared" si="3"/>
        <v>49427</v>
      </c>
      <c r="K21" s="74">
        <f t="shared" si="3"/>
        <v>45496</v>
      </c>
      <c r="L21" s="74">
        <f t="shared" si="4"/>
        <v>90361</v>
      </c>
      <c r="M21" s="74">
        <v>47050</v>
      </c>
      <c r="N21" s="74">
        <v>43311</v>
      </c>
      <c r="O21" s="74" t="s">
        <v>13</v>
      </c>
      <c r="P21" s="74" t="s">
        <v>13</v>
      </c>
      <c r="Q21" s="74" t="s">
        <v>13</v>
      </c>
      <c r="R21" s="81"/>
      <c r="S21" s="74">
        <f t="shared" si="5"/>
        <v>4562</v>
      </c>
      <c r="T21" s="74">
        <v>2377</v>
      </c>
      <c r="U21" s="74">
        <v>2185</v>
      </c>
      <c r="V21" s="74" t="s">
        <v>13</v>
      </c>
      <c r="W21" s="74" t="s">
        <v>13</v>
      </c>
      <c r="X21" s="74" t="s">
        <v>13</v>
      </c>
      <c r="Y21" s="74">
        <f t="shared" si="6"/>
        <v>2657</v>
      </c>
      <c r="Z21" s="74">
        <v>1326</v>
      </c>
      <c r="AA21" s="74">
        <v>1331</v>
      </c>
      <c r="AB21" s="74" t="s">
        <v>13</v>
      </c>
      <c r="AC21" s="74" t="s">
        <v>13</v>
      </c>
      <c r="AD21" s="74" t="s">
        <v>13</v>
      </c>
      <c r="AE21" s="74" t="s">
        <v>13</v>
      </c>
      <c r="AF21" s="74" t="s">
        <v>13</v>
      </c>
      <c r="AG21" s="74" t="s">
        <v>13</v>
      </c>
      <c r="AH21" s="74">
        <f t="shared" si="7"/>
        <v>188</v>
      </c>
      <c r="AI21" s="74">
        <v>188</v>
      </c>
      <c r="AJ21" s="74" t="s">
        <v>13</v>
      </c>
    </row>
    <row r="22" spans="2:39" s="6" customFormat="1" ht="15" customHeight="1">
      <c r="B22" s="9" t="s">
        <v>10</v>
      </c>
      <c r="S22" s="85"/>
      <c r="T22" s="85"/>
      <c r="U22" s="85"/>
      <c r="V22" s="42"/>
      <c r="W22" s="42"/>
      <c r="X22" s="4"/>
      <c r="Y22" s="51"/>
      <c r="AB22" s="51"/>
      <c r="AC22" s="51"/>
      <c r="AE22" s="51"/>
      <c r="AH22" s="51"/>
      <c r="AI22" s="51"/>
      <c r="AJ22" s="56" t="s">
        <v>48</v>
      </c>
      <c r="AL22" s="51"/>
      <c r="AM22" s="56"/>
    </row>
    <row r="23" spans="2:39" s="6" customFormat="1" ht="15" customHeight="1">
      <c r="B23" s="9" t="s">
        <v>39</v>
      </c>
      <c r="V23" s="42"/>
      <c r="W23" s="42"/>
      <c r="X23" s="42"/>
      <c r="Y23" s="51"/>
      <c r="AB23" s="51"/>
      <c r="AC23" s="51"/>
      <c r="AL23" s="51"/>
      <c r="AM23" s="51"/>
    </row>
    <row r="24" spans="2:42" ht="14.25" customHeight="1">
      <c r="B24" s="65" t="s">
        <v>24</v>
      </c>
      <c r="C24" s="6"/>
      <c r="D24" s="6"/>
      <c r="E24" s="6"/>
      <c r="F24" s="68"/>
      <c r="X24" s="4"/>
      <c r="Y24" s="4"/>
      <c r="AA24" s="42"/>
      <c r="AC24" s="4"/>
      <c r="AE24" s="42"/>
      <c r="AF24" s="42"/>
      <c r="AL24" s="4"/>
      <c r="AM24" s="4"/>
      <c r="AO24" s="42"/>
      <c r="AP24" s="42"/>
    </row>
    <row r="25" spans="2:5" ht="14.25" customHeight="1">
      <c r="B25" s="9"/>
      <c r="C25" s="6"/>
      <c r="D25" s="6"/>
      <c r="E25" s="6"/>
    </row>
    <row r="26" spans="2:5" ht="14.25" customHeight="1">
      <c r="B26" s="15"/>
      <c r="C26" s="15"/>
      <c r="D26" s="15"/>
      <c r="E26" s="15"/>
    </row>
  </sheetData>
  <sheetProtection/>
  <mergeCells count="16">
    <mergeCell ref="AH3:AJ4"/>
    <mergeCell ref="D6:E6"/>
    <mergeCell ref="D7:E7"/>
    <mergeCell ref="D8:E8"/>
    <mergeCell ref="B3:E5"/>
    <mergeCell ref="F3:H4"/>
    <mergeCell ref="I3:Q3"/>
    <mergeCell ref="V3:AG3"/>
    <mergeCell ref="I4:K4"/>
    <mergeCell ref="L4:N4"/>
    <mergeCell ref="O4:Q4"/>
    <mergeCell ref="S4:U4"/>
    <mergeCell ref="V4:X4"/>
    <mergeCell ref="Y4:AA4"/>
    <mergeCell ref="AB4:AD4"/>
    <mergeCell ref="AE4:AG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50"/>
  <sheetViews>
    <sheetView showGridLines="0" view="pageBreakPreview" zoomScaleSheetLayoutView="100" zoomScalePageLayoutView="0" workbookViewId="0" topLeftCell="A1">
      <selection activeCell="J45" sqref="J45"/>
    </sheetView>
  </sheetViews>
  <sheetFormatPr defaultColWidth="9.75390625" defaultRowHeight="14.25" customHeight="1"/>
  <cols>
    <col min="1" max="1" width="2.625" style="33" customWidth="1"/>
    <col min="2" max="2" width="5.625" style="2" customWidth="1"/>
    <col min="3" max="3" width="5.00390625" style="3" bestFit="1" customWidth="1"/>
    <col min="4" max="4" width="3.50390625" style="3" bestFit="1" customWidth="1"/>
    <col min="5" max="5" width="3.375" style="1" bestFit="1" customWidth="1"/>
    <col min="6" max="7" width="10.625" style="3" customWidth="1"/>
    <col min="8" max="8" width="10.625" style="1" customWidth="1"/>
    <col min="9" max="11" width="10.125" style="1" customWidth="1"/>
    <col min="12" max="13" width="1.37890625" style="1" customWidth="1"/>
    <col min="14" max="14" width="7.625" style="1" customWidth="1"/>
    <col min="15" max="16" width="7.625" style="42" customWidth="1"/>
    <col min="17" max="22" width="7.125" style="42" customWidth="1"/>
    <col min="23" max="25" width="6.625" style="42" customWidth="1"/>
    <col min="26" max="26" width="6.125" style="1" customWidth="1"/>
    <col min="27" max="28" width="6.125" style="4" customWidth="1"/>
    <col min="29" max="30" width="6.125" style="1" customWidth="1"/>
    <col min="31" max="16384" width="9.75390625" style="1" customWidth="1"/>
  </cols>
  <sheetData>
    <row r="1" spans="1:28" s="6" customFormat="1" ht="15" customHeight="1">
      <c r="A1" s="54"/>
      <c r="B1" s="5"/>
      <c r="C1" s="5"/>
      <c r="D1" s="5"/>
      <c r="E1" s="5"/>
      <c r="N1" s="45"/>
      <c r="W1" s="45"/>
      <c r="X1" s="45"/>
      <c r="Y1" s="45"/>
      <c r="Z1" s="45"/>
      <c r="AA1" s="120"/>
      <c r="AB1" s="51"/>
    </row>
    <row r="2" spans="1:20" s="6" customFormat="1" ht="15" customHeight="1">
      <c r="A2" s="54"/>
      <c r="K2" s="33" t="s">
        <v>66</v>
      </c>
      <c r="L2" s="42"/>
      <c r="M2" s="42"/>
      <c r="N2" s="1" t="s">
        <v>64</v>
      </c>
      <c r="Q2" s="42"/>
      <c r="S2" s="42"/>
      <c r="T2" s="42"/>
    </row>
    <row r="3" spans="1:7" s="6" customFormat="1" ht="15" customHeight="1">
      <c r="A3" s="9"/>
      <c r="B3" s="9" t="s">
        <v>59</v>
      </c>
      <c r="F3" s="90"/>
      <c r="G3" s="90"/>
    </row>
    <row r="4" spans="2:25" s="6" customFormat="1" ht="18" customHeight="1">
      <c r="B4" s="153" t="s">
        <v>62</v>
      </c>
      <c r="C4" s="153"/>
      <c r="D4" s="153"/>
      <c r="E4" s="154"/>
      <c r="F4" s="172" t="s">
        <v>8</v>
      </c>
      <c r="G4" s="173"/>
      <c r="H4" s="174"/>
      <c r="I4" s="163" t="s">
        <v>55</v>
      </c>
      <c r="J4" s="164"/>
      <c r="K4" s="164"/>
      <c r="N4" s="165" t="s">
        <v>56</v>
      </c>
      <c r="O4" s="165"/>
      <c r="P4" s="165"/>
      <c r="Q4" s="165"/>
      <c r="R4" s="165"/>
      <c r="S4" s="165"/>
      <c r="T4" s="165"/>
      <c r="U4" s="165"/>
      <c r="V4" s="166"/>
      <c r="W4" s="168" t="s">
        <v>15</v>
      </c>
      <c r="X4" s="169"/>
      <c r="Y4" s="169"/>
    </row>
    <row r="5" spans="2:25" s="6" customFormat="1" ht="18" customHeight="1">
      <c r="B5" s="155"/>
      <c r="C5" s="155"/>
      <c r="D5" s="155"/>
      <c r="E5" s="156"/>
      <c r="F5" s="175"/>
      <c r="G5" s="176"/>
      <c r="H5" s="177"/>
      <c r="I5" s="186" t="s">
        <v>8</v>
      </c>
      <c r="J5" s="184"/>
      <c r="K5" s="185"/>
      <c r="L5" s="97"/>
      <c r="M5" s="97"/>
      <c r="N5" s="184" t="s">
        <v>19</v>
      </c>
      <c r="O5" s="184"/>
      <c r="P5" s="185"/>
      <c r="Q5" s="187" t="s">
        <v>49</v>
      </c>
      <c r="R5" s="187"/>
      <c r="S5" s="188"/>
      <c r="T5" s="186" t="s">
        <v>31</v>
      </c>
      <c r="U5" s="184"/>
      <c r="V5" s="185"/>
      <c r="W5" s="170"/>
      <c r="X5" s="171"/>
      <c r="Y5" s="171"/>
    </row>
    <row r="6" spans="2:25" s="6" customFormat="1" ht="18" customHeight="1">
      <c r="B6" s="157"/>
      <c r="C6" s="157"/>
      <c r="D6" s="157"/>
      <c r="E6" s="158"/>
      <c r="F6" s="130" t="s">
        <v>75</v>
      </c>
      <c r="G6" s="130" t="s">
        <v>32</v>
      </c>
      <c r="H6" s="130" t="s">
        <v>6</v>
      </c>
      <c r="I6" s="73" t="s">
        <v>75</v>
      </c>
      <c r="J6" s="69" t="s">
        <v>32</v>
      </c>
      <c r="K6" s="69" t="s">
        <v>6</v>
      </c>
      <c r="L6" s="62"/>
      <c r="M6" s="62"/>
      <c r="N6" s="73" t="s">
        <v>76</v>
      </c>
      <c r="O6" s="69" t="s">
        <v>32</v>
      </c>
      <c r="P6" s="69" t="s">
        <v>6</v>
      </c>
      <c r="Q6" s="73" t="s">
        <v>75</v>
      </c>
      <c r="R6" s="69" t="s">
        <v>32</v>
      </c>
      <c r="S6" s="73" t="s">
        <v>6</v>
      </c>
      <c r="T6" s="73" t="s">
        <v>76</v>
      </c>
      <c r="U6" s="69" t="s">
        <v>32</v>
      </c>
      <c r="V6" s="69" t="s">
        <v>6</v>
      </c>
      <c r="W6" s="73" t="s">
        <v>75</v>
      </c>
      <c r="X6" s="86" t="s">
        <v>32</v>
      </c>
      <c r="Y6" s="89" t="s">
        <v>6</v>
      </c>
    </row>
    <row r="7" spans="2:25" s="6" customFormat="1" ht="18" customHeight="1">
      <c r="B7" s="10" t="s">
        <v>69</v>
      </c>
      <c r="C7" s="16" t="s">
        <v>21</v>
      </c>
      <c r="D7" s="142" t="s">
        <v>52</v>
      </c>
      <c r="E7" s="143"/>
      <c r="F7" s="135">
        <v>5365716.7</v>
      </c>
      <c r="G7" s="92">
        <v>3396676</v>
      </c>
      <c r="H7" s="92">
        <v>1969040.7</v>
      </c>
      <c r="I7" s="92">
        <v>5365716.7</v>
      </c>
      <c r="J7" s="92">
        <v>3396676</v>
      </c>
      <c r="K7" s="92">
        <v>1969040.7</v>
      </c>
      <c r="N7" s="92">
        <v>5328642.7</v>
      </c>
      <c r="O7" s="92">
        <v>3364016</v>
      </c>
      <c r="P7" s="92">
        <v>1964626.7</v>
      </c>
      <c r="Q7" s="92">
        <v>5443</v>
      </c>
      <c r="R7" s="92">
        <v>3558</v>
      </c>
      <c r="S7" s="92">
        <v>1885</v>
      </c>
      <c r="T7" s="109">
        <v>31631</v>
      </c>
      <c r="U7" s="109">
        <v>29102</v>
      </c>
      <c r="V7" s="109">
        <v>2529</v>
      </c>
      <c r="W7" s="117" t="s">
        <v>13</v>
      </c>
      <c r="X7" s="117" t="s">
        <v>13</v>
      </c>
      <c r="Y7" s="117" t="s">
        <v>13</v>
      </c>
    </row>
    <row r="8" spans="2:25" s="6" customFormat="1" ht="18" customHeight="1">
      <c r="B8" s="10">
        <v>29</v>
      </c>
      <c r="C8" s="10"/>
      <c r="D8" s="144" t="s">
        <v>0</v>
      </c>
      <c r="E8" s="145"/>
      <c r="F8" s="136">
        <v>5408372</v>
      </c>
      <c r="G8" s="93">
        <v>3372428</v>
      </c>
      <c r="H8" s="93">
        <v>2035944</v>
      </c>
      <c r="I8" s="93">
        <v>5405432</v>
      </c>
      <c r="J8" s="93">
        <v>3370958</v>
      </c>
      <c r="K8" s="93">
        <v>2034474</v>
      </c>
      <c r="L8" s="93"/>
      <c r="M8" s="102"/>
      <c r="N8" s="93">
        <v>5376468</v>
      </c>
      <c r="O8" s="93">
        <v>3347738</v>
      </c>
      <c r="P8" s="93">
        <v>2028730</v>
      </c>
      <c r="Q8" s="110">
        <v>4222</v>
      </c>
      <c r="R8" s="93">
        <v>956</v>
      </c>
      <c r="S8" s="93">
        <v>3266</v>
      </c>
      <c r="T8" s="93">
        <v>24742</v>
      </c>
      <c r="U8" s="93">
        <v>22264</v>
      </c>
      <c r="V8" s="93">
        <v>2478</v>
      </c>
      <c r="W8" s="93">
        <v>2940</v>
      </c>
      <c r="X8" s="93">
        <v>1470</v>
      </c>
      <c r="Y8" s="93">
        <v>1470</v>
      </c>
    </row>
    <row r="9" spans="2:25" s="8" customFormat="1" ht="18" customHeight="1">
      <c r="B9" s="11">
        <v>30</v>
      </c>
      <c r="C9" s="10"/>
      <c r="D9" s="151" t="s">
        <v>70</v>
      </c>
      <c r="E9" s="152"/>
      <c r="F9" s="91">
        <f>SUM(G9:H9)</f>
        <v>5274437</v>
      </c>
      <c r="G9" s="94">
        <f>SUM(G11:G22)</f>
        <v>3489919</v>
      </c>
      <c r="H9" s="94">
        <f>SUM(H11:H22)</f>
        <v>1784518</v>
      </c>
      <c r="I9" s="94">
        <f>SUM(J9:K9)</f>
        <v>5255432</v>
      </c>
      <c r="J9" s="94">
        <f>SUM(J11:J22)</f>
        <v>3489919</v>
      </c>
      <c r="K9" s="94">
        <f>SUM(K11:K22)</f>
        <v>1765513</v>
      </c>
      <c r="L9" s="94"/>
      <c r="M9" s="103"/>
      <c r="N9" s="94">
        <f>SUM(O9:P9)</f>
        <v>5225650</v>
      </c>
      <c r="O9" s="94">
        <f>SUM(O11:O22)</f>
        <v>3465379</v>
      </c>
      <c r="P9" s="94">
        <f>SUM(P11:P22)</f>
        <v>1760271</v>
      </c>
      <c r="Q9" s="111">
        <f>SUM(R9:S9)</f>
        <v>2864</v>
      </c>
      <c r="R9" s="94">
        <f>SUM(R11:R22)</f>
        <v>514</v>
      </c>
      <c r="S9" s="94">
        <f>SUM(S11:S22)</f>
        <v>2350</v>
      </c>
      <c r="T9" s="94">
        <f>SUM(U9:V9)</f>
        <v>26918</v>
      </c>
      <c r="U9" s="94">
        <f>SUM(U11:U22)</f>
        <v>24026</v>
      </c>
      <c r="V9" s="94">
        <f>SUM(V11:V22)</f>
        <v>2892</v>
      </c>
      <c r="W9" s="94">
        <f>SUM(X9:Y9)</f>
        <v>19005</v>
      </c>
      <c r="X9" s="94" t="s">
        <v>13</v>
      </c>
      <c r="Y9" s="94">
        <f>SUM(Y11:Y22)</f>
        <v>19005</v>
      </c>
    </row>
    <row r="10" spans="2:25" s="8" customFormat="1" ht="9" customHeight="1">
      <c r="B10" s="11"/>
      <c r="C10" s="10"/>
      <c r="D10" s="10"/>
      <c r="E10" s="19"/>
      <c r="F10" s="91"/>
      <c r="G10" s="94"/>
      <c r="H10" s="94"/>
      <c r="I10" s="94"/>
      <c r="J10" s="94"/>
      <c r="K10" s="94"/>
      <c r="L10" s="94"/>
      <c r="M10" s="103"/>
      <c r="N10" s="94"/>
      <c r="O10" s="94"/>
      <c r="P10" s="94"/>
      <c r="Q10" s="111"/>
      <c r="R10" s="94"/>
      <c r="S10" s="94"/>
      <c r="T10" s="94"/>
      <c r="U10" s="94"/>
      <c r="V10" s="94"/>
      <c r="W10" s="118"/>
      <c r="X10" s="118"/>
      <c r="Y10" s="118"/>
    </row>
    <row r="11" spans="2:25" s="6" customFormat="1" ht="18" customHeight="1">
      <c r="B11" s="10" t="s">
        <v>57</v>
      </c>
      <c r="C11" s="17" t="s">
        <v>51</v>
      </c>
      <c r="D11" s="18" t="s">
        <v>60</v>
      </c>
      <c r="E11" s="20" t="s">
        <v>2</v>
      </c>
      <c r="F11" s="136">
        <f aca="true" t="shared" si="0" ref="F11:F22">SUM(G11:H11)</f>
        <v>325889</v>
      </c>
      <c r="G11" s="95">
        <f aca="true" t="shared" si="1" ref="G11:H22">SUM(J11,X11)</f>
        <v>166675</v>
      </c>
      <c r="H11" s="95">
        <f t="shared" si="1"/>
        <v>159214</v>
      </c>
      <c r="I11" s="95">
        <f aca="true" t="shared" si="2" ref="I11:I22">SUM(J11:K11)</f>
        <v>325889</v>
      </c>
      <c r="J11" s="95">
        <f aca="true" t="shared" si="3" ref="J11:J22">SUM(O11,R11,U11)</f>
        <v>166675</v>
      </c>
      <c r="K11" s="95">
        <f aca="true" t="shared" si="4" ref="K11:K22">SUM(P11,V11,S11)</f>
        <v>159214</v>
      </c>
      <c r="L11" s="98"/>
      <c r="M11" s="104"/>
      <c r="N11" s="95">
        <f aca="true" t="shared" si="5" ref="N11:N22">SUM(O11:P11)</f>
        <v>325389</v>
      </c>
      <c r="O11" s="95">
        <v>166286</v>
      </c>
      <c r="P11" s="95">
        <v>159103</v>
      </c>
      <c r="Q11" s="116" t="s">
        <v>13</v>
      </c>
      <c r="R11" s="116" t="s">
        <v>13</v>
      </c>
      <c r="S11" s="116" t="s">
        <v>13</v>
      </c>
      <c r="T11" s="95">
        <f aca="true" t="shared" si="6" ref="T11:T22">SUM(U11:V11)</f>
        <v>500</v>
      </c>
      <c r="U11" s="95">
        <v>389</v>
      </c>
      <c r="V11" s="95">
        <v>111</v>
      </c>
      <c r="W11" s="116" t="s">
        <v>13</v>
      </c>
      <c r="X11" s="116" t="s">
        <v>13</v>
      </c>
      <c r="Y11" s="116" t="s">
        <v>72</v>
      </c>
    </row>
    <row r="12" spans="2:25" s="6" customFormat="1" ht="18" customHeight="1">
      <c r="B12" s="12"/>
      <c r="C12" s="10"/>
      <c r="D12" s="10">
        <v>5</v>
      </c>
      <c r="E12" s="21"/>
      <c r="F12" s="136">
        <f t="shared" si="0"/>
        <v>372364</v>
      </c>
      <c r="G12" s="95">
        <f t="shared" si="1"/>
        <v>234793</v>
      </c>
      <c r="H12" s="95">
        <f t="shared" si="1"/>
        <v>137571</v>
      </c>
      <c r="I12" s="95">
        <f t="shared" si="2"/>
        <v>372364</v>
      </c>
      <c r="J12" s="95">
        <f t="shared" si="3"/>
        <v>234793</v>
      </c>
      <c r="K12" s="95">
        <f t="shared" si="4"/>
        <v>137571</v>
      </c>
      <c r="L12" s="98"/>
      <c r="M12" s="104"/>
      <c r="N12" s="95">
        <f t="shared" si="5"/>
        <v>371861</v>
      </c>
      <c r="O12" s="95">
        <v>234401</v>
      </c>
      <c r="P12" s="95">
        <v>137460</v>
      </c>
      <c r="Q12" s="116" t="s">
        <v>13</v>
      </c>
      <c r="R12" s="116" t="s">
        <v>13</v>
      </c>
      <c r="S12" s="116" t="s">
        <v>13</v>
      </c>
      <c r="T12" s="95">
        <f t="shared" si="6"/>
        <v>503</v>
      </c>
      <c r="U12" s="95">
        <v>392</v>
      </c>
      <c r="V12" s="95">
        <v>111</v>
      </c>
      <c r="W12" s="116" t="s">
        <v>13</v>
      </c>
      <c r="X12" s="116" t="s">
        <v>13</v>
      </c>
      <c r="Y12" s="116" t="s">
        <v>13</v>
      </c>
    </row>
    <row r="13" spans="2:25" s="6" customFormat="1" ht="18" customHeight="1">
      <c r="B13" s="10"/>
      <c r="C13" s="10"/>
      <c r="D13" s="18">
        <v>6</v>
      </c>
      <c r="E13" s="21"/>
      <c r="F13" s="136">
        <f t="shared" si="0"/>
        <v>430098</v>
      </c>
      <c r="G13" s="95">
        <f t="shared" si="1"/>
        <v>303634</v>
      </c>
      <c r="H13" s="95">
        <f t="shared" si="1"/>
        <v>126464</v>
      </c>
      <c r="I13" s="95">
        <f t="shared" si="2"/>
        <v>430098</v>
      </c>
      <c r="J13" s="95">
        <f t="shared" si="3"/>
        <v>303634</v>
      </c>
      <c r="K13" s="95">
        <f t="shared" si="4"/>
        <v>126464</v>
      </c>
      <c r="L13" s="98"/>
      <c r="M13" s="104"/>
      <c r="N13" s="95">
        <f t="shared" si="5"/>
        <v>429684</v>
      </c>
      <c r="O13" s="95">
        <v>303360</v>
      </c>
      <c r="P13" s="95">
        <v>126324</v>
      </c>
      <c r="Q13" s="116" t="s">
        <v>13</v>
      </c>
      <c r="R13" s="116" t="s">
        <v>13</v>
      </c>
      <c r="S13" s="116" t="s">
        <v>13</v>
      </c>
      <c r="T13" s="95">
        <f t="shared" si="6"/>
        <v>414</v>
      </c>
      <c r="U13" s="95">
        <v>274</v>
      </c>
      <c r="V13" s="95">
        <v>140</v>
      </c>
      <c r="W13" s="116" t="s">
        <v>13</v>
      </c>
      <c r="X13" s="116" t="s">
        <v>13</v>
      </c>
      <c r="Y13" s="116" t="s">
        <v>13</v>
      </c>
    </row>
    <row r="14" spans="2:25" s="6" customFormat="1" ht="18" customHeight="1">
      <c r="B14" s="10"/>
      <c r="C14" s="10"/>
      <c r="D14" s="10">
        <v>7</v>
      </c>
      <c r="E14" s="21"/>
      <c r="F14" s="136">
        <f t="shared" si="0"/>
        <v>553427</v>
      </c>
      <c r="G14" s="95">
        <f t="shared" si="1"/>
        <v>428201</v>
      </c>
      <c r="H14" s="95">
        <f t="shared" si="1"/>
        <v>125226</v>
      </c>
      <c r="I14" s="95">
        <f t="shared" si="2"/>
        <v>553326</v>
      </c>
      <c r="J14" s="95">
        <f t="shared" si="3"/>
        <v>428201</v>
      </c>
      <c r="K14" s="95">
        <f t="shared" si="4"/>
        <v>125125</v>
      </c>
      <c r="L14" s="98"/>
      <c r="M14" s="104"/>
      <c r="N14" s="95">
        <f t="shared" si="5"/>
        <v>551772</v>
      </c>
      <c r="O14" s="95">
        <v>426755</v>
      </c>
      <c r="P14" s="95">
        <v>125017</v>
      </c>
      <c r="Q14" s="116" t="s">
        <v>13</v>
      </c>
      <c r="R14" s="116" t="s">
        <v>13</v>
      </c>
      <c r="S14" s="116" t="s">
        <v>13</v>
      </c>
      <c r="T14" s="95">
        <f t="shared" si="6"/>
        <v>1554</v>
      </c>
      <c r="U14" s="95">
        <v>1446</v>
      </c>
      <c r="V14" s="95">
        <v>108</v>
      </c>
      <c r="W14" s="95">
        <f aca="true" t="shared" si="7" ref="W14:W19">SUM(X14:Y14)</f>
        <v>101</v>
      </c>
      <c r="X14" s="95" t="s">
        <v>13</v>
      </c>
      <c r="Y14" s="95">
        <v>101</v>
      </c>
    </row>
    <row r="15" spans="2:25" s="6" customFormat="1" ht="18" customHeight="1">
      <c r="B15" s="10"/>
      <c r="C15" s="10"/>
      <c r="D15" s="18">
        <v>8</v>
      </c>
      <c r="E15" s="21"/>
      <c r="F15" s="136">
        <f t="shared" si="0"/>
        <v>567459</v>
      </c>
      <c r="G15" s="95">
        <f t="shared" si="1"/>
        <v>441058</v>
      </c>
      <c r="H15" s="95">
        <f t="shared" si="1"/>
        <v>126401</v>
      </c>
      <c r="I15" s="95">
        <f t="shared" si="2"/>
        <v>567459</v>
      </c>
      <c r="J15" s="95">
        <f t="shared" si="3"/>
        <v>441058</v>
      </c>
      <c r="K15" s="95">
        <f t="shared" si="4"/>
        <v>126401</v>
      </c>
      <c r="L15" s="98"/>
      <c r="M15" s="104"/>
      <c r="N15" s="95">
        <f t="shared" si="5"/>
        <v>562721</v>
      </c>
      <c r="O15" s="95">
        <v>438840</v>
      </c>
      <c r="P15" s="95">
        <v>123881</v>
      </c>
      <c r="Q15" s="95">
        <f>SUM(R15:S15)</f>
        <v>2864</v>
      </c>
      <c r="R15" s="95">
        <v>514</v>
      </c>
      <c r="S15" s="95">
        <v>2350</v>
      </c>
      <c r="T15" s="95">
        <f t="shared" si="6"/>
        <v>1874</v>
      </c>
      <c r="U15" s="95">
        <v>1704</v>
      </c>
      <c r="V15" s="95">
        <v>170</v>
      </c>
      <c r="W15" s="116" t="s">
        <v>13</v>
      </c>
      <c r="X15" s="116" t="s">
        <v>13</v>
      </c>
      <c r="Y15" s="116" t="s">
        <v>13</v>
      </c>
    </row>
    <row r="16" spans="2:25" s="6" customFormat="1" ht="18" customHeight="1">
      <c r="B16" s="10"/>
      <c r="C16" s="10"/>
      <c r="D16" s="10">
        <v>9</v>
      </c>
      <c r="E16" s="21"/>
      <c r="F16" s="136">
        <f t="shared" si="0"/>
        <v>633284</v>
      </c>
      <c r="G16" s="95">
        <f t="shared" si="1"/>
        <v>476010</v>
      </c>
      <c r="H16" s="95">
        <f t="shared" si="1"/>
        <v>157274</v>
      </c>
      <c r="I16" s="95">
        <f t="shared" si="2"/>
        <v>628411</v>
      </c>
      <c r="J16" s="95">
        <f t="shared" si="3"/>
        <v>476010</v>
      </c>
      <c r="K16" s="95">
        <f t="shared" si="4"/>
        <v>152401</v>
      </c>
      <c r="L16" s="98"/>
      <c r="M16" s="104"/>
      <c r="N16" s="95">
        <f t="shared" si="5"/>
        <v>625201</v>
      </c>
      <c r="O16" s="95">
        <v>473383</v>
      </c>
      <c r="P16" s="95">
        <v>151818</v>
      </c>
      <c r="Q16" s="116" t="s">
        <v>13</v>
      </c>
      <c r="R16" s="116" t="s">
        <v>13</v>
      </c>
      <c r="S16" s="116" t="s">
        <v>13</v>
      </c>
      <c r="T16" s="95">
        <f t="shared" si="6"/>
        <v>3210</v>
      </c>
      <c r="U16" s="95">
        <v>2627</v>
      </c>
      <c r="V16" s="95">
        <v>583</v>
      </c>
      <c r="W16" s="95">
        <f t="shared" si="7"/>
        <v>4873</v>
      </c>
      <c r="X16" s="116" t="s">
        <v>13</v>
      </c>
      <c r="Y16" s="95">
        <v>4873</v>
      </c>
    </row>
    <row r="17" spans="2:25" s="6" customFormat="1" ht="18" customHeight="1">
      <c r="B17" s="10"/>
      <c r="C17" s="10"/>
      <c r="D17" s="18">
        <v>10</v>
      </c>
      <c r="E17" s="21"/>
      <c r="F17" s="136">
        <f t="shared" si="0"/>
        <v>477647</v>
      </c>
      <c r="G17" s="95">
        <f t="shared" si="1"/>
        <v>355513</v>
      </c>
      <c r="H17" s="95">
        <f t="shared" si="1"/>
        <v>122134</v>
      </c>
      <c r="I17" s="95">
        <f t="shared" si="2"/>
        <v>477647</v>
      </c>
      <c r="J17" s="95">
        <f t="shared" si="3"/>
        <v>355513</v>
      </c>
      <c r="K17" s="95">
        <f t="shared" si="4"/>
        <v>122134</v>
      </c>
      <c r="L17" s="98"/>
      <c r="M17" s="104"/>
      <c r="N17" s="95">
        <f t="shared" si="5"/>
        <v>472647</v>
      </c>
      <c r="O17" s="95">
        <v>350832</v>
      </c>
      <c r="P17" s="95">
        <v>121815</v>
      </c>
      <c r="Q17" s="116" t="s">
        <v>13</v>
      </c>
      <c r="R17" s="116" t="s">
        <v>13</v>
      </c>
      <c r="S17" s="116" t="s">
        <v>13</v>
      </c>
      <c r="T17" s="95">
        <f t="shared" si="6"/>
        <v>5000</v>
      </c>
      <c r="U17" s="95">
        <v>4681</v>
      </c>
      <c r="V17" s="95">
        <v>319</v>
      </c>
      <c r="W17" s="116" t="s">
        <v>13</v>
      </c>
      <c r="X17" s="116" t="s">
        <v>13</v>
      </c>
      <c r="Y17" s="116" t="s">
        <v>13</v>
      </c>
    </row>
    <row r="18" spans="2:25" s="6" customFormat="1" ht="18" customHeight="1">
      <c r="B18" s="10"/>
      <c r="C18" s="10"/>
      <c r="D18" s="10">
        <v>11</v>
      </c>
      <c r="E18" s="21"/>
      <c r="F18" s="136">
        <f t="shared" si="0"/>
        <v>327779</v>
      </c>
      <c r="G18" s="95">
        <f t="shared" si="1"/>
        <v>193391</v>
      </c>
      <c r="H18" s="95">
        <f t="shared" si="1"/>
        <v>134388</v>
      </c>
      <c r="I18" s="95">
        <f t="shared" si="2"/>
        <v>327779</v>
      </c>
      <c r="J18" s="95">
        <f t="shared" si="3"/>
        <v>193391</v>
      </c>
      <c r="K18" s="95">
        <f t="shared" si="4"/>
        <v>134388</v>
      </c>
      <c r="L18" s="98"/>
      <c r="M18" s="104"/>
      <c r="N18" s="95">
        <f t="shared" si="5"/>
        <v>323072</v>
      </c>
      <c r="O18" s="95">
        <v>188936</v>
      </c>
      <c r="P18" s="95">
        <v>134136</v>
      </c>
      <c r="Q18" s="116" t="s">
        <v>13</v>
      </c>
      <c r="R18" s="116" t="s">
        <v>13</v>
      </c>
      <c r="S18" s="116" t="s">
        <v>13</v>
      </c>
      <c r="T18" s="95">
        <f t="shared" si="6"/>
        <v>4707</v>
      </c>
      <c r="U18" s="95">
        <v>4455</v>
      </c>
      <c r="V18" s="95">
        <v>252</v>
      </c>
      <c r="W18" s="116" t="s">
        <v>13</v>
      </c>
      <c r="X18" s="116" t="s">
        <v>13</v>
      </c>
      <c r="Y18" s="116" t="s">
        <v>13</v>
      </c>
    </row>
    <row r="19" spans="2:25" s="6" customFormat="1" ht="18" customHeight="1">
      <c r="B19" s="10"/>
      <c r="C19" s="10"/>
      <c r="D19" s="18">
        <v>12</v>
      </c>
      <c r="E19" s="21"/>
      <c r="F19" s="136">
        <f t="shared" si="0"/>
        <v>545888</v>
      </c>
      <c r="G19" s="95">
        <f t="shared" si="1"/>
        <v>271719</v>
      </c>
      <c r="H19" s="95">
        <f t="shared" si="1"/>
        <v>274169</v>
      </c>
      <c r="I19" s="95">
        <f t="shared" si="2"/>
        <v>531857</v>
      </c>
      <c r="J19" s="95">
        <f t="shared" si="3"/>
        <v>271719</v>
      </c>
      <c r="K19" s="95">
        <f t="shared" si="4"/>
        <v>260138</v>
      </c>
      <c r="L19" s="98"/>
      <c r="M19" s="104"/>
      <c r="N19" s="95">
        <f t="shared" si="5"/>
        <v>531667</v>
      </c>
      <c r="O19" s="95">
        <v>271703</v>
      </c>
      <c r="P19" s="95">
        <v>259964</v>
      </c>
      <c r="Q19" s="116" t="s">
        <v>13</v>
      </c>
      <c r="R19" s="116" t="s">
        <v>13</v>
      </c>
      <c r="S19" s="116" t="s">
        <v>13</v>
      </c>
      <c r="T19" s="95">
        <f t="shared" si="6"/>
        <v>190</v>
      </c>
      <c r="U19" s="95">
        <v>16</v>
      </c>
      <c r="V19" s="95">
        <v>174</v>
      </c>
      <c r="W19" s="95">
        <f t="shared" si="7"/>
        <v>14031</v>
      </c>
      <c r="X19" s="116" t="s">
        <v>13</v>
      </c>
      <c r="Y19" s="95">
        <v>14031</v>
      </c>
    </row>
    <row r="20" spans="2:25" s="6" customFormat="1" ht="18" customHeight="1">
      <c r="B20" s="10" t="s">
        <v>7</v>
      </c>
      <c r="C20" s="17" t="s">
        <v>51</v>
      </c>
      <c r="D20" s="18" t="s">
        <v>61</v>
      </c>
      <c r="E20" s="20" t="s">
        <v>2</v>
      </c>
      <c r="F20" s="136">
        <f t="shared" si="0"/>
        <v>346196</v>
      </c>
      <c r="G20" s="95">
        <f t="shared" si="1"/>
        <v>214986</v>
      </c>
      <c r="H20" s="95">
        <f t="shared" si="1"/>
        <v>131210</v>
      </c>
      <c r="I20" s="95">
        <f t="shared" si="2"/>
        <v>346196</v>
      </c>
      <c r="J20" s="95">
        <f t="shared" si="3"/>
        <v>214986</v>
      </c>
      <c r="K20" s="95">
        <f t="shared" si="4"/>
        <v>131210</v>
      </c>
      <c r="L20" s="98"/>
      <c r="M20" s="104"/>
      <c r="N20" s="95">
        <f t="shared" si="5"/>
        <v>343742</v>
      </c>
      <c r="O20" s="95">
        <v>212701</v>
      </c>
      <c r="P20" s="95">
        <v>131041</v>
      </c>
      <c r="Q20" s="116" t="s">
        <v>13</v>
      </c>
      <c r="R20" s="116" t="s">
        <v>13</v>
      </c>
      <c r="S20" s="116" t="s">
        <v>13</v>
      </c>
      <c r="T20" s="95">
        <f t="shared" si="6"/>
        <v>2454</v>
      </c>
      <c r="U20" s="95">
        <v>2285</v>
      </c>
      <c r="V20" s="95">
        <v>169</v>
      </c>
      <c r="W20" s="116" t="s">
        <v>13</v>
      </c>
      <c r="X20" s="116" t="s">
        <v>13</v>
      </c>
      <c r="Y20" s="116" t="s">
        <v>13</v>
      </c>
    </row>
    <row r="21" spans="3:25" s="6" customFormat="1" ht="18" customHeight="1">
      <c r="C21" s="10"/>
      <c r="D21" s="10">
        <v>2</v>
      </c>
      <c r="E21" s="21"/>
      <c r="F21" s="136">
        <f t="shared" si="0"/>
        <v>332723</v>
      </c>
      <c r="G21" s="95">
        <f t="shared" si="1"/>
        <v>194020</v>
      </c>
      <c r="H21" s="95">
        <f t="shared" si="1"/>
        <v>138703</v>
      </c>
      <c r="I21" s="95">
        <f t="shared" si="2"/>
        <v>332723</v>
      </c>
      <c r="J21" s="95">
        <f t="shared" si="3"/>
        <v>194020</v>
      </c>
      <c r="K21" s="95">
        <f t="shared" si="4"/>
        <v>138703</v>
      </c>
      <c r="L21" s="98"/>
      <c r="M21" s="104"/>
      <c r="N21" s="95">
        <f t="shared" si="5"/>
        <v>329718</v>
      </c>
      <c r="O21" s="95">
        <v>191152</v>
      </c>
      <c r="P21" s="95">
        <v>138566</v>
      </c>
      <c r="Q21" s="116" t="s">
        <v>13</v>
      </c>
      <c r="R21" s="116" t="s">
        <v>13</v>
      </c>
      <c r="S21" s="116" t="s">
        <v>13</v>
      </c>
      <c r="T21" s="95">
        <f t="shared" si="6"/>
        <v>3005</v>
      </c>
      <c r="U21" s="95">
        <v>2868</v>
      </c>
      <c r="V21" s="95">
        <v>137</v>
      </c>
      <c r="W21" s="116" t="s">
        <v>13</v>
      </c>
      <c r="X21" s="116" t="s">
        <v>13</v>
      </c>
      <c r="Y21" s="116" t="s">
        <v>13</v>
      </c>
    </row>
    <row r="22" spans="2:25" s="6" customFormat="1" ht="18" customHeight="1">
      <c r="B22" s="14"/>
      <c r="C22" s="14"/>
      <c r="D22" s="14">
        <v>3</v>
      </c>
      <c r="E22" s="22"/>
      <c r="F22" s="137">
        <f t="shared" si="0"/>
        <v>361683</v>
      </c>
      <c r="G22" s="96">
        <f t="shared" si="1"/>
        <v>209919</v>
      </c>
      <c r="H22" s="96">
        <f t="shared" si="1"/>
        <v>151764</v>
      </c>
      <c r="I22" s="96">
        <f t="shared" si="2"/>
        <v>361683</v>
      </c>
      <c r="J22" s="96">
        <f t="shared" si="3"/>
        <v>209919</v>
      </c>
      <c r="K22" s="96">
        <f t="shared" si="4"/>
        <v>151764</v>
      </c>
      <c r="L22" s="99"/>
      <c r="M22" s="105"/>
      <c r="N22" s="96">
        <f t="shared" si="5"/>
        <v>358176</v>
      </c>
      <c r="O22" s="96">
        <v>207030</v>
      </c>
      <c r="P22" s="96">
        <v>151146</v>
      </c>
      <c r="Q22" s="124" t="s">
        <v>13</v>
      </c>
      <c r="R22" s="124" t="s">
        <v>13</v>
      </c>
      <c r="S22" s="124" t="s">
        <v>13</v>
      </c>
      <c r="T22" s="96">
        <f t="shared" si="6"/>
        <v>3507</v>
      </c>
      <c r="U22" s="96">
        <v>2889</v>
      </c>
      <c r="V22" s="96">
        <v>618</v>
      </c>
      <c r="W22" s="124" t="s">
        <v>13</v>
      </c>
      <c r="X22" s="124" t="s">
        <v>13</v>
      </c>
      <c r="Y22" s="124" t="s">
        <v>13</v>
      </c>
    </row>
    <row r="23" spans="1:25" s="6" customFormat="1" ht="15" customHeight="1">
      <c r="A23" s="9"/>
      <c r="B23" s="9" t="s">
        <v>38</v>
      </c>
      <c r="F23" s="90"/>
      <c r="G23" s="90"/>
      <c r="R23" s="114"/>
      <c r="X23" s="51"/>
      <c r="Y23" s="56" t="s">
        <v>43</v>
      </c>
    </row>
    <row r="24" spans="1:25" s="6" customFormat="1" ht="15" customHeight="1">
      <c r="A24" s="9"/>
      <c r="B24" s="65"/>
      <c r="F24" s="90"/>
      <c r="G24" s="90"/>
      <c r="X24" s="51"/>
      <c r="Y24" s="51"/>
    </row>
    <row r="25" spans="1:28" s="6" customFormat="1" ht="15" customHeight="1">
      <c r="A25" s="9"/>
      <c r="B25" s="9"/>
      <c r="F25" s="90"/>
      <c r="G25" s="90"/>
      <c r="AA25" s="51"/>
      <c r="AB25" s="51"/>
    </row>
    <row r="26" spans="2:5" ht="15" customHeight="1">
      <c r="B26" s="15"/>
      <c r="C26" s="15"/>
      <c r="D26" s="15"/>
      <c r="E26" s="15"/>
    </row>
    <row r="27" ht="15" customHeight="1"/>
    <row r="28" spans="11:14" ht="15" customHeight="1">
      <c r="K28" s="33" t="s">
        <v>67</v>
      </c>
      <c r="N28" s="1" t="s">
        <v>65</v>
      </c>
    </row>
    <row r="29" spans="1:28" s="6" customFormat="1" ht="15" customHeight="1">
      <c r="A29" s="9"/>
      <c r="B29" s="9" t="s">
        <v>59</v>
      </c>
      <c r="F29" s="90"/>
      <c r="G29" s="90"/>
      <c r="AA29" s="51"/>
      <c r="AB29" s="51"/>
    </row>
    <row r="30" spans="2:29" s="6" customFormat="1" ht="18" customHeight="1">
      <c r="B30" s="153" t="s">
        <v>62</v>
      </c>
      <c r="C30" s="153"/>
      <c r="D30" s="153"/>
      <c r="E30" s="154"/>
      <c r="F30" s="172" t="s">
        <v>8</v>
      </c>
      <c r="G30" s="173"/>
      <c r="H30" s="174"/>
      <c r="I30" s="163" t="s">
        <v>55</v>
      </c>
      <c r="J30" s="164"/>
      <c r="K30" s="164"/>
      <c r="N30" s="165" t="s">
        <v>27</v>
      </c>
      <c r="O30" s="165"/>
      <c r="P30" s="165"/>
      <c r="Q30" s="165"/>
      <c r="R30" s="165"/>
      <c r="S30" s="165"/>
      <c r="T30" s="165"/>
      <c r="U30" s="165"/>
      <c r="V30" s="166"/>
      <c r="W30" s="168" t="s">
        <v>15</v>
      </c>
      <c r="X30" s="169"/>
      <c r="Y30" s="169"/>
      <c r="Z30" s="62"/>
      <c r="AA30" s="106"/>
      <c r="AB30" s="106"/>
      <c r="AC30" s="106"/>
    </row>
    <row r="31" spans="2:25" s="6" customFormat="1" ht="18" customHeight="1">
      <c r="B31" s="155"/>
      <c r="C31" s="155"/>
      <c r="D31" s="155"/>
      <c r="E31" s="156"/>
      <c r="F31" s="175"/>
      <c r="G31" s="176"/>
      <c r="H31" s="177"/>
      <c r="I31" s="181" t="s">
        <v>8</v>
      </c>
      <c r="J31" s="182"/>
      <c r="K31" s="182"/>
      <c r="L31" s="100"/>
      <c r="M31" s="106"/>
      <c r="N31" s="181" t="s">
        <v>19</v>
      </c>
      <c r="O31" s="182"/>
      <c r="P31" s="182"/>
      <c r="Q31" s="187" t="s">
        <v>49</v>
      </c>
      <c r="R31" s="187"/>
      <c r="S31" s="188"/>
      <c r="T31" s="186" t="s">
        <v>31</v>
      </c>
      <c r="U31" s="184"/>
      <c r="V31" s="185"/>
      <c r="W31" s="170"/>
      <c r="X31" s="171"/>
      <c r="Y31" s="171"/>
    </row>
    <row r="32" spans="2:25" s="6" customFormat="1" ht="18" customHeight="1">
      <c r="B32" s="157"/>
      <c r="C32" s="157"/>
      <c r="D32" s="157"/>
      <c r="E32" s="158"/>
      <c r="F32" s="130" t="s">
        <v>77</v>
      </c>
      <c r="G32" s="130" t="s">
        <v>32</v>
      </c>
      <c r="H32" s="130" t="s">
        <v>6</v>
      </c>
      <c r="I32" s="73" t="s">
        <v>76</v>
      </c>
      <c r="J32" s="69" t="s">
        <v>32</v>
      </c>
      <c r="K32" s="69" t="s">
        <v>6</v>
      </c>
      <c r="L32" s="76"/>
      <c r="N32" s="73" t="s">
        <v>78</v>
      </c>
      <c r="O32" s="69" t="s">
        <v>32</v>
      </c>
      <c r="P32" s="69" t="s">
        <v>6</v>
      </c>
      <c r="Q32" s="73" t="s">
        <v>76</v>
      </c>
      <c r="R32" s="69" t="s">
        <v>32</v>
      </c>
      <c r="S32" s="73" t="s">
        <v>6</v>
      </c>
      <c r="T32" s="73" t="s">
        <v>75</v>
      </c>
      <c r="U32" s="69" t="s">
        <v>32</v>
      </c>
      <c r="V32" s="69" t="s">
        <v>6</v>
      </c>
      <c r="W32" s="73" t="s">
        <v>76</v>
      </c>
      <c r="X32" s="86" t="s">
        <v>32</v>
      </c>
      <c r="Y32" s="89" t="s">
        <v>6</v>
      </c>
    </row>
    <row r="33" spans="2:25" s="6" customFormat="1" ht="18" customHeight="1">
      <c r="B33" s="10" t="s">
        <v>69</v>
      </c>
      <c r="C33" s="16" t="s">
        <v>21</v>
      </c>
      <c r="D33" s="142" t="s">
        <v>52</v>
      </c>
      <c r="E33" s="143"/>
      <c r="F33" s="135">
        <v>1680201</v>
      </c>
      <c r="G33" s="92">
        <v>684625</v>
      </c>
      <c r="H33" s="92">
        <v>995576</v>
      </c>
      <c r="I33" s="93">
        <v>1680201</v>
      </c>
      <c r="J33" s="93">
        <v>684625</v>
      </c>
      <c r="K33" s="93">
        <v>995576</v>
      </c>
      <c r="L33" s="92"/>
      <c r="M33" s="92"/>
      <c r="N33" s="93">
        <v>1680072</v>
      </c>
      <c r="O33" s="109">
        <v>684625</v>
      </c>
      <c r="P33" s="109">
        <v>995447</v>
      </c>
      <c r="Q33" s="93">
        <v>129</v>
      </c>
      <c r="R33" s="119" t="s">
        <v>13</v>
      </c>
      <c r="S33" s="93">
        <v>129</v>
      </c>
      <c r="T33" s="119" t="s">
        <v>13</v>
      </c>
      <c r="U33" s="116" t="s">
        <v>13</v>
      </c>
      <c r="V33" s="116" t="s">
        <v>13</v>
      </c>
      <c r="W33" s="118" t="s">
        <v>13</v>
      </c>
      <c r="X33" s="119" t="s">
        <v>13</v>
      </c>
      <c r="Y33" s="118" t="s">
        <v>13</v>
      </c>
    </row>
    <row r="34" spans="2:25" s="6" customFormat="1" ht="18" customHeight="1">
      <c r="B34" s="10">
        <v>29</v>
      </c>
      <c r="C34" s="10"/>
      <c r="D34" s="144" t="s">
        <v>0</v>
      </c>
      <c r="E34" s="145"/>
      <c r="F34" s="136">
        <v>1545615</v>
      </c>
      <c r="G34" s="93">
        <v>620940</v>
      </c>
      <c r="H34" s="93">
        <v>924675</v>
      </c>
      <c r="I34" s="93">
        <v>1545615</v>
      </c>
      <c r="J34" s="93">
        <v>620940</v>
      </c>
      <c r="K34" s="93">
        <v>924675</v>
      </c>
      <c r="L34" s="92"/>
      <c r="M34" s="92"/>
      <c r="N34" s="93">
        <v>1545615</v>
      </c>
      <c r="O34" s="93">
        <v>620940</v>
      </c>
      <c r="P34" s="93">
        <v>924675</v>
      </c>
      <c r="Q34" s="116" t="s">
        <v>13</v>
      </c>
      <c r="R34" s="116" t="s">
        <v>13</v>
      </c>
      <c r="S34" s="116" t="s">
        <v>13</v>
      </c>
      <c r="T34" s="116" t="s">
        <v>13</v>
      </c>
      <c r="U34" s="116" t="s">
        <v>13</v>
      </c>
      <c r="V34" s="116" t="s">
        <v>13</v>
      </c>
      <c r="W34" s="116" t="s">
        <v>13</v>
      </c>
      <c r="X34" s="116" t="s">
        <v>13</v>
      </c>
      <c r="Y34" s="116" t="s">
        <v>13</v>
      </c>
    </row>
    <row r="35" spans="2:25" s="8" customFormat="1" ht="18" customHeight="1">
      <c r="B35" s="11">
        <v>30</v>
      </c>
      <c r="C35" s="10"/>
      <c r="D35" s="151" t="s">
        <v>70</v>
      </c>
      <c r="E35" s="152"/>
      <c r="F35" s="91">
        <f>SUM(G35:H35)</f>
        <v>1573688</v>
      </c>
      <c r="G35" s="94">
        <f>SUM(G37:G48)</f>
        <v>577992</v>
      </c>
      <c r="H35" s="94">
        <f>SUM(H37:H48)</f>
        <v>995696</v>
      </c>
      <c r="I35" s="94">
        <f>SUM(J35:K35)</f>
        <v>1573688</v>
      </c>
      <c r="J35" s="94">
        <f>SUM(J37:J48)</f>
        <v>577992</v>
      </c>
      <c r="K35" s="94">
        <f>SUM(K37:K48)</f>
        <v>995696</v>
      </c>
      <c r="L35" s="92"/>
      <c r="M35" s="92"/>
      <c r="N35" s="94">
        <f>SUM(O35:P35)</f>
        <v>1573688</v>
      </c>
      <c r="O35" s="94">
        <f>SUM(O37:O48)</f>
        <v>577992</v>
      </c>
      <c r="P35" s="94">
        <f>SUM(P37:P48)</f>
        <v>995696</v>
      </c>
      <c r="Q35" s="112" t="s">
        <v>13</v>
      </c>
      <c r="R35" s="112" t="s">
        <v>13</v>
      </c>
      <c r="S35" s="112" t="s">
        <v>13</v>
      </c>
      <c r="T35" s="112" t="s">
        <v>13</v>
      </c>
      <c r="U35" s="112" t="s">
        <v>13</v>
      </c>
      <c r="V35" s="112" t="s">
        <v>13</v>
      </c>
      <c r="W35" s="112" t="s">
        <v>13</v>
      </c>
      <c r="X35" s="112" t="s">
        <v>13</v>
      </c>
      <c r="Y35" s="112" t="s">
        <v>13</v>
      </c>
    </row>
    <row r="36" spans="2:25" s="8" customFormat="1" ht="9" customHeight="1">
      <c r="B36" s="11"/>
      <c r="C36" s="10"/>
      <c r="D36" s="10"/>
      <c r="E36" s="19"/>
      <c r="F36" s="91"/>
      <c r="G36" s="94"/>
      <c r="H36" s="94"/>
      <c r="I36" s="94"/>
      <c r="J36" s="94"/>
      <c r="K36" s="94"/>
      <c r="L36" s="94"/>
      <c r="M36" s="103"/>
      <c r="N36" s="94"/>
      <c r="O36" s="94"/>
      <c r="P36" s="94"/>
      <c r="Q36" s="113"/>
      <c r="R36" s="115"/>
      <c r="S36" s="115"/>
      <c r="T36" s="112"/>
      <c r="U36" s="112"/>
      <c r="V36" s="112"/>
      <c r="W36" s="116"/>
      <c r="X36" s="116"/>
      <c r="Y36" s="116"/>
    </row>
    <row r="37" spans="2:25" s="6" customFormat="1" ht="18" customHeight="1">
      <c r="B37" s="10" t="s">
        <v>57</v>
      </c>
      <c r="C37" s="17" t="s">
        <v>51</v>
      </c>
      <c r="D37" s="18" t="s">
        <v>60</v>
      </c>
      <c r="E37" s="20" t="s">
        <v>2</v>
      </c>
      <c r="F37" s="136">
        <f aca="true" t="shared" si="8" ref="F37:F48">SUM(G37:H37)</f>
        <v>120070</v>
      </c>
      <c r="G37" s="95">
        <f aca="true" t="shared" si="9" ref="G37:H48">SUM(J37,X37)</f>
        <v>41733</v>
      </c>
      <c r="H37" s="95">
        <f t="shared" si="9"/>
        <v>78337</v>
      </c>
      <c r="I37" s="95">
        <f aca="true" t="shared" si="10" ref="I37:I48">SUM(J37:K37)</f>
        <v>120070</v>
      </c>
      <c r="J37" s="95">
        <f aca="true" t="shared" si="11" ref="J37:J48">SUM(O37,R37,U37)</f>
        <v>41733</v>
      </c>
      <c r="K37" s="95">
        <f aca="true" t="shared" si="12" ref="K37:K48">SUM(P37,V37,S37)</f>
        <v>78337</v>
      </c>
      <c r="L37" s="95"/>
      <c r="M37" s="107"/>
      <c r="N37" s="95">
        <f aca="true" t="shared" si="13" ref="N37:N48">SUM(O37:P37)</f>
        <v>120070</v>
      </c>
      <c r="O37" s="95">
        <v>41733</v>
      </c>
      <c r="P37" s="95">
        <v>78337</v>
      </c>
      <c r="Q37" s="116" t="s">
        <v>13</v>
      </c>
      <c r="R37" s="116" t="s">
        <v>13</v>
      </c>
      <c r="S37" s="116" t="s">
        <v>13</v>
      </c>
      <c r="T37" s="116" t="s">
        <v>13</v>
      </c>
      <c r="U37" s="116" t="s">
        <v>13</v>
      </c>
      <c r="V37" s="116" t="s">
        <v>13</v>
      </c>
      <c r="W37" s="116" t="s">
        <v>13</v>
      </c>
      <c r="X37" s="116" t="s">
        <v>13</v>
      </c>
      <c r="Y37" s="116" t="s">
        <v>13</v>
      </c>
    </row>
    <row r="38" spans="2:25" s="6" customFormat="1" ht="18" customHeight="1">
      <c r="B38" s="12"/>
      <c r="C38" s="10"/>
      <c r="D38" s="10">
        <v>5</v>
      </c>
      <c r="E38" s="21"/>
      <c r="F38" s="136">
        <f t="shared" si="8"/>
        <v>119737</v>
      </c>
      <c r="G38" s="95">
        <f t="shared" si="9"/>
        <v>43034</v>
      </c>
      <c r="H38" s="95">
        <f t="shared" si="9"/>
        <v>76703</v>
      </c>
      <c r="I38" s="95">
        <f t="shared" si="10"/>
        <v>119737</v>
      </c>
      <c r="J38" s="95">
        <f t="shared" si="11"/>
        <v>43034</v>
      </c>
      <c r="K38" s="95">
        <f t="shared" si="12"/>
        <v>76703</v>
      </c>
      <c r="L38" s="95"/>
      <c r="M38" s="107"/>
      <c r="N38" s="95">
        <f t="shared" si="13"/>
        <v>119737</v>
      </c>
      <c r="O38" s="95">
        <v>43034</v>
      </c>
      <c r="P38" s="95">
        <v>76703</v>
      </c>
      <c r="Q38" s="116" t="s">
        <v>13</v>
      </c>
      <c r="R38" s="116" t="s">
        <v>13</v>
      </c>
      <c r="S38" s="116" t="s">
        <v>13</v>
      </c>
      <c r="T38" s="116" t="s">
        <v>13</v>
      </c>
      <c r="U38" s="116" t="s">
        <v>13</v>
      </c>
      <c r="V38" s="116" t="s">
        <v>13</v>
      </c>
      <c r="W38" s="116" t="s">
        <v>13</v>
      </c>
      <c r="X38" s="116" t="s">
        <v>13</v>
      </c>
      <c r="Y38" s="116" t="s">
        <v>13</v>
      </c>
    </row>
    <row r="39" spans="2:25" s="6" customFormat="1" ht="18" customHeight="1">
      <c r="B39" s="10"/>
      <c r="C39" s="10"/>
      <c r="D39" s="18">
        <v>6</v>
      </c>
      <c r="E39" s="21"/>
      <c r="F39" s="136">
        <f t="shared" si="8"/>
        <v>129952</v>
      </c>
      <c r="G39" s="95">
        <f t="shared" si="9"/>
        <v>49745</v>
      </c>
      <c r="H39" s="95">
        <f t="shared" si="9"/>
        <v>80207</v>
      </c>
      <c r="I39" s="95">
        <f t="shared" si="10"/>
        <v>129952</v>
      </c>
      <c r="J39" s="95">
        <f t="shared" si="11"/>
        <v>49745</v>
      </c>
      <c r="K39" s="95">
        <f t="shared" si="12"/>
        <v>80207</v>
      </c>
      <c r="L39" s="95"/>
      <c r="M39" s="107"/>
      <c r="N39" s="95">
        <f t="shared" si="13"/>
        <v>129952</v>
      </c>
      <c r="O39" s="95">
        <v>49745</v>
      </c>
      <c r="P39" s="95">
        <v>80207</v>
      </c>
      <c r="Q39" s="116" t="s">
        <v>13</v>
      </c>
      <c r="R39" s="116" t="s">
        <v>13</v>
      </c>
      <c r="S39" s="116" t="s">
        <v>13</v>
      </c>
      <c r="T39" s="116" t="s">
        <v>13</v>
      </c>
      <c r="U39" s="116" t="s">
        <v>13</v>
      </c>
      <c r="V39" s="116" t="s">
        <v>13</v>
      </c>
      <c r="W39" s="116" t="s">
        <v>13</v>
      </c>
      <c r="X39" s="116" t="s">
        <v>13</v>
      </c>
      <c r="Y39" s="116" t="s">
        <v>13</v>
      </c>
    </row>
    <row r="40" spans="2:25" s="6" customFormat="1" ht="18" customHeight="1">
      <c r="B40" s="10"/>
      <c r="C40" s="10"/>
      <c r="D40" s="10">
        <v>7</v>
      </c>
      <c r="E40" s="21"/>
      <c r="F40" s="136">
        <f t="shared" si="8"/>
        <v>119363</v>
      </c>
      <c r="G40" s="95">
        <f t="shared" si="9"/>
        <v>44684</v>
      </c>
      <c r="H40" s="95">
        <f t="shared" si="9"/>
        <v>74679</v>
      </c>
      <c r="I40" s="95">
        <f t="shared" si="10"/>
        <v>119363</v>
      </c>
      <c r="J40" s="95">
        <f t="shared" si="11"/>
        <v>44684</v>
      </c>
      <c r="K40" s="95">
        <f t="shared" si="12"/>
        <v>74679</v>
      </c>
      <c r="L40" s="95"/>
      <c r="M40" s="107"/>
      <c r="N40" s="95">
        <f t="shared" si="13"/>
        <v>119363</v>
      </c>
      <c r="O40" s="95">
        <v>44684</v>
      </c>
      <c r="P40" s="95">
        <v>74679</v>
      </c>
      <c r="Q40" s="116" t="s">
        <v>13</v>
      </c>
      <c r="R40" s="116" t="s">
        <v>13</v>
      </c>
      <c r="S40" s="116" t="s">
        <v>13</v>
      </c>
      <c r="T40" s="116" t="s">
        <v>13</v>
      </c>
      <c r="U40" s="116" t="s">
        <v>13</v>
      </c>
      <c r="V40" s="116" t="s">
        <v>13</v>
      </c>
      <c r="W40" s="116" t="s">
        <v>13</v>
      </c>
      <c r="X40" s="116" t="s">
        <v>13</v>
      </c>
      <c r="Y40" s="116" t="s">
        <v>13</v>
      </c>
    </row>
    <row r="41" spans="2:25" s="6" customFormat="1" ht="18" customHeight="1">
      <c r="B41" s="10"/>
      <c r="C41" s="10"/>
      <c r="D41" s="18">
        <v>8</v>
      </c>
      <c r="E41" s="21"/>
      <c r="F41" s="136">
        <f t="shared" si="8"/>
        <v>112577</v>
      </c>
      <c r="G41" s="95">
        <f t="shared" si="9"/>
        <v>41677</v>
      </c>
      <c r="H41" s="95">
        <f t="shared" si="9"/>
        <v>70900</v>
      </c>
      <c r="I41" s="95">
        <f t="shared" si="10"/>
        <v>112577</v>
      </c>
      <c r="J41" s="95">
        <f t="shared" si="11"/>
        <v>41677</v>
      </c>
      <c r="K41" s="95">
        <f t="shared" si="12"/>
        <v>70900</v>
      </c>
      <c r="L41" s="95"/>
      <c r="M41" s="107"/>
      <c r="N41" s="95">
        <f t="shared" si="13"/>
        <v>112577</v>
      </c>
      <c r="O41" s="95">
        <v>41677</v>
      </c>
      <c r="P41" s="95">
        <v>70900</v>
      </c>
      <c r="Q41" s="116" t="s">
        <v>13</v>
      </c>
      <c r="R41" s="116" t="s">
        <v>13</v>
      </c>
      <c r="S41" s="116" t="s">
        <v>13</v>
      </c>
      <c r="T41" s="116" t="s">
        <v>13</v>
      </c>
      <c r="U41" s="116" t="s">
        <v>13</v>
      </c>
      <c r="V41" s="116" t="s">
        <v>13</v>
      </c>
      <c r="W41" s="116" t="s">
        <v>13</v>
      </c>
      <c r="X41" s="116" t="s">
        <v>13</v>
      </c>
      <c r="Y41" s="116" t="s">
        <v>13</v>
      </c>
    </row>
    <row r="42" spans="2:25" s="6" customFormat="1" ht="18" customHeight="1">
      <c r="B42" s="10"/>
      <c r="C42" s="10"/>
      <c r="D42" s="10">
        <v>9</v>
      </c>
      <c r="E42" s="21"/>
      <c r="F42" s="136">
        <f t="shared" si="8"/>
        <v>112867</v>
      </c>
      <c r="G42" s="95">
        <f t="shared" si="9"/>
        <v>41697</v>
      </c>
      <c r="H42" s="95">
        <f t="shared" si="9"/>
        <v>71170</v>
      </c>
      <c r="I42" s="95">
        <f t="shared" si="10"/>
        <v>112867</v>
      </c>
      <c r="J42" s="95">
        <f t="shared" si="11"/>
        <v>41697</v>
      </c>
      <c r="K42" s="95">
        <f t="shared" si="12"/>
        <v>71170</v>
      </c>
      <c r="L42" s="95"/>
      <c r="M42" s="107"/>
      <c r="N42" s="95">
        <f t="shared" si="13"/>
        <v>112867</v>
      </c>
      <c r="O42" s="95">
        <v>41697</v>
      </c>
      <c r="P42" s="95">
        <v>71170</v>
      </c>
      <c r="Q42" s="116" t="s">
        <v>13</v>
      </c>
      <c r="R42" s="116" t="s">
        <v>13</v>
      </c>
      <c r="S42" s="116" t="s">
        <v>13</v>
      </c>
      <c r="T42" s="116" t="s">
        <v>13</v>
      </c>
      <c r="U42" s="116" t="s">
        <v>13</v>
      </c>
      <c r="V42" s="116" t="s">
        <v>13</v>
      </c>
      <c r="W42" s="116" t="s">
        <v>13</v>
      </c>
      <c r="X42" s="116" t="s">
        <v>13</v>
      </c>
      <c r="Y42" s="116" t="s">
        <v>13</v>
      </c>
    </row>
    <row r="43" spans="2:25" s="6" customFormat="1" ht="18" customHeight="1">
      <c r="B43" s="10"/>
      <c r="C43" s="10"/>
      <c r="D43" s="18">
        <v>10</v>
      </c>
      <c r="E43" s="21"/>
      <c r="F43" s="136">
        <f t="shared" si="8"/>
        <v>129709</v>
      </c>
      <c r="G43" s="95">
        <f t="shared" si="9"/>
        <v>45609</v>
      </c>
      <c r="H43" s="95">
        <f t="shared" si="9"/>
        <v>84100</v>
      </c>
      <c r="I43" s="95">
        <f t="shared" si="10"/>
        <v>129709</v>
      </c>
      <c r="J43" s="95">
        <f t="shared" si="11"/>
        <v>45609</v>
      </c>
      <c r="K43" s="95">
        <f t="shared" si="12"/>
        <v>84100</v>
      </c>
      <c r="L43" s="95"/>
      <c r="M43" s="107"/>
      <c r="N43" s="95">
        <f t="shared" si="13"/>
        <v>129709</v>
      </c>
      <c r="O43" s="95">
        <v>45609</v>
      </c>
      <c r="P43" s="95">
        <v>84100</v>
      </c>
      <c r="Q43" s="116" t="s">
        <v>13</v>
      </c>
      <c r="R43" s="116" t="s">
        <v>13</v>
      </c>
      <c r="S43" s="116" t="s">
        <v>13</v>
      </c>
      <c r="T43" s="116" t="s">
        <v>13</v>
      </c>
      <c r="U43" s="116" t="s">
        <v>13</v>
      </c>
      <c r="V43" s="116" t="s">
        <v>13</v>
      </c>
      <c r="W43" s="116" t="s">
        <v>13</v>
      </c>
      <c r="X43" s="116" t="s">
        <v>13</v>
      </c>
      <c r="Y43" s="116" t="s">
        <v>13</v>
      </c>
    </row>
    <row r="44" spans="2:25" s="6" customFormat="1" ht="18" customHeight="1">
      <c r="B44" s="10"/>
      <c r="C44" s="10"/>
      <c r="D44" s="10">
        <v>11</v>
      </c>
      <c r="E44" s="21"/>
      <c r="F44" s="136">
        <f t="shared" si="8"/>
        <v>157676</v>
      </c>
      <c r="G44" s="95">
        <f t="shared" si="9"/>
        <v>68744</v>
      </c>
      <c r="H44" s="95">
        <f t="shared" si="9"/>
        <v>88932</v>
      </c>
      <c r="I44" s="95">
        <f t="shared" si="10"/>
        <v>157676</v>
      </c>
      <c r="J44" s="95">
        <f t="shared" si="11"/>
        <v>68744</v>
      </c>
      <c r="K44" s="95">
        <f t="shared" si="12"/>
        <v>88932</v>
      </c>
      <c r="L44" s="95"/>
      <c r="M44" s="107"/>
      <c r="N44" s="95">
        <f t="shared" si="13"/>
        <v>157676</v>
      </c>
      <c r="O44" s="95">
        <v>68744</v>
      </c>
      <c r="P44" s="95">
        <v>88932</v>
      </c>
      <c r="Q44" s="116" t="s">
        <v>13</v>
      </c>
      <c r="R44" s="116" t="s">
        <v>13</v>
      </c>
      <c r="S44" s="116" t="s">
        <v>13</v>
      </c>
      <c r="T44" s="116" t="s">
        <v>13</v>
      </c>
      <c r="U44" s="116" t="s">
        <v>13</v>
      </c>
      <c r="V44" s="116" t="s">
        <v>13</v>
      </c>
      <c r="W44" s="116" t="s">
        <v>13</v>
      </c>
      <c r="X44" s="116" t="s">
        <v>13</v>
      </c>
      <c r="Y44" s="116" t="s">
        <v>13</v>
      </c>
    </row>
    <row r="45" spans="2:25" s="6" customFormat="1" ht="18" customHeight="1">
      <c r="B45" s="10"/>
      <c r="C45" s="10"/>
      <c r="D45" s="18">
        <v>12</v>
      </c>
      <c r="E45" s="21"/>
      <c r="F45" s="136">
        <f t="shared" si="8"/>
        <v>173540</v>
      </c>
      <c r="G45" s="95">
        <f t="shared" si="9"/>
        <v>70936</v>
      </c>
      <c r="H45" s="95">
        <f t="shared" si="9"/>
        <v>102604</v>
      </c>
      <c r="I45" s="95">
        <f t="shared" si="10"/>
        <v>173540</v>
      </c>
      <c r="J45" s="95">
        <f t="shared" si="11"/>
        <v>70936</v>
      </c>
      <c r="K45" s="95">
        <f t="shared" si="12"/>
        <v>102604</v>
      </c>
      <c r="L45" s="95"/>
      <c r="M45" s="107"/>
      <c r="N45" s="95">
        <f t="shared" si="13"/>
        <v>173540</v>
      </c>
      <c r="O45" s="95">
        <v>70936</v>
      </c>
      <c r="P45" s="95">
        <v>102604</v>
      </c>
      <c r="Q45" s="116" t="s">
        <v>13</v>
      </c>
      <c r="R45" s="116" t="s">
        <v>13</v>
      </c>
      <c r="S45" s="116" t="s">
        <v>13</v>
      </c>
      <c r="T45" s="116" t="s">
        <v>13</v>
      </c>
      <c r="U45" s="116" t="s">
        <v>13</v>
      </c>
      <c r="V45" s="116" t="s">
        <v>13</v>
      </c>
      <c r="W45" s="116" t="s">
        <v>13</v>
      </c>
      <c r="X45" s="116" t="s">
        <v>13</v>
      </c>
      <c r="Y45" s="116" t="s">
        <v>13</v>
      </c>
    </row>
    <row r="46" spans="2:25" s="6" customFormat="1" ht="18" customHeight="1">
      <c r="B46" s="10" t="s">
        <v>7</v>
      </c>
      <c r="C46" s="17" t="s">
        <v>51</v>
      </c>
      <c r="D46" s="18" t="s">
        <v>61</v>
      </c>
      <c r="E46" s="20" t="s">
        <v>2</v>
      </c>
      <c r="F46" s="136">
        <f t="shared" si="8"/>
        <v>128421</v>
      </c>
      <c r="G46" s="95">
        <f t="shared" si="9"/>
        <v>42375</v>
      </c>
      <c r="H46" s="95">
        <f t="shared" si="9"/>
        <v>86046</v>
      </c>
      <c r="I46" s="95">
        <f t="shared" si="10"/>
        <v>128421</v>
      </c>
      <c r="J46" s="95">
        <f t="shared" si="11"/>
        <v>42375</v>
      </c>
      <c r="K46" s="95">
        <f t="shared" si="12"/>
        <v>86046</v>
      </c>
      <c r="L46" s="95"/>
      <c r="M46" s="107"/>
      <c r="N46" s="95">
        <f t="shared" si="13"/>
        <v>128421</v>
      </c>
      <c r="O46" s="95">
        <v>42375</v>
      </c>
      <c r="P46" s="95">
        <v>86046</v>
      </c>
      <c r="Q46" s="116" t="s">
        <v>13</v>
      </c>
      <c r="R46" s="116" t="s">
        <v>13</v>
      </c>
      <c r="S46" s="116" t="s">
        <v>13</v>
      </c>
      <c r="T46" s="116" t="s">
        <v>13</v>
      </c>
      <c r="U46" s="116" t="s">
        <v>13</v>
      </c>
      <c r="V46" s="116" t="s">
        <v>13</v>
      </c>
      <c r="W46" s="116" t="s">
        <v>13</v>
      </c>
      <c r="X46" s="116" t="s">
        <v>13</v>
      </c>
      <c r="Y46" s="116" t="s">
        <v>13</v>
      </c>
    </row>
    <row r="47" spans="3:25" s="6" customFormat="1" ht="18" customHeight="1">
      <c r="C47" s="10"/>
      <c r="D47" s="10">
        <v>2</v>
      </c>
      <c r="E47" s="21"/>
      <c r="F47" s="136">
        <f t="shared" si="8"/>
        <v>118659</v>
      </c>
      <c r="G47" s="95">
        <f t="shared" si="9"/>
        <v>41864</v>
      </c>
      <c r="H47" s="95">
        <f t="shared" si="9"/>
        <v>76795</v>
      </c>
      <c r="I47" s="95">
        <f t="shared" si="10"/>
        <v>118659</v>
      </c>
      <c r="J47" s="95">
        <f t="shared" si="11"/>
        <v>41864</v>
      </c>
      <c r="K47" s="95">
        <f t="shared" si="12"/>
        <v>76795</v>
      </c>
      <c r="L47" s="95"/>
      <c r="M47" s="107"/>
      <c r="N47" s="95">
        <f t="shared" si="13"/>
        <v>118659</v>
      </c>
      <c r="O47" s="95">
        <v>41864</v>
      </c>
      <c r="P47" s="95">
        <v>76795</v>
      </c>
      <c r="Q47" s="116" t="s">
        <v>13</v>
      </c>
      <c r="R47" s="116" t="s">
        <v>13</v>
      </c>
      <c r="S47" s="116" t="s">
        <v>13</v>
      </c>
      <c r="T47" s="116" t="s">
        <v>13</v>
      </c>
      <c r="U47" s="116" t="s">
        <v>13</v>
      </c>
      <c r="V47" s="116" t="s">
        <v>13</v>
      </c>
      <c r="W47" s="116" t="s">
        <v>13</v>
      </c>
      <c r="X47" s="116" t="s">
        <v>13</v>
      </c>
      <c r="Y47" s="116" t="s">
        <v>13</v>
      </c>
    </row>
    <row r="48" spans="2:25" s="6" customFormat="1" ht="18" customHeight="1">
      <c r="B48" s="14"/>
      <c r="C48" s="14"/>
      <c r="D48" s="14">
        <v>3</v>
      </c>
      <c r="E48" s="22"/>
      <c r="F48" s="137">
        <f t="shared" si="8"/>
        <v>151117</v>
      </c>
      <c r="G48" s="96">
        <f t="shared" si="9"/>
        <v>45894</v>
      </c>
      <c r="H48" s="96">
        <f t="shared" si="9"/>
        <v>105223</v>
      </c>
      <c r="I48" s="96">
        <f t="shared" si="10"/>
        <v>151117</v>
      </c>
      <c r="J48" s="96">
        <f t="shared" si="11"/>
        <v>45894</v>
      </c>
      <c r="K48" s="96">
        <f t="shared" si="12"/>
        <v>105223</v>
      </c>
      <c r="L48" s="101"/>
      <c r="M48" s="108"/>
      <c r="N48" s="96">
        <f t="shared" si="13"/>
        <v>151117</v>
      </c>
      <c r="O48" s="96">
        <v>45894</v>
      </c>
      <c r="P48" s="96">
        <v>105223</v>
      </c>
      <c r="Q48" s="124" t="s">
        <v>13</v>
      </c>
      <c r="R48" s="124" t="s">
        <v>13</v>
      </c>
      <c r="S48" s="124" t="s">
        <v>13</v>
      </c>
      <c r="T48" s="124" t="s">
        <v>13</v>
      </c>
      <c r="U48" s="124" t="s">
        <v>13</v>
      </c>
      <c r="V48" s="124" t="s">
        <v>13</v>
      </c>
      <c r="W48" s="124" t="s">
        <v>13</v>
      </c>
      <c r="X48" s="124" t="s">
        <v>13</v>
      </c>
      <c r="Y48" s="124" t="s">
        <v>13</v>
      </c>
    </row>
    <row r="49" spans="1:27" s="6" customFormat="1" ht="15" customHeight="1">
      <c r="A49" s="9"/>
      <c r="B49" s="9" t="s">
        <v>38</v>
      </c>
      <c r="F49" s="90"/>
      <c r="G49" s="90"/>
      <c r="X49" s="51"/>
      <c r="Y49" s="56" t="s">
        <v>43</v>
      </c>
      <c r="AA49" s="54"/>
    </row>
    <row r="50" spans="1:25" s="6" customFormat="1" ht="15" customHeight="1">
      <c r="A50" s="9"/>
      <c r="B50" s="2"/>
      <c r="C50" s="3"/>
      <c r="D50" s="3"/>
      <c r="E50" s="1"/>
      <c r="F50" s="90"/>
      <c r="G50" s="90"/>
      <c r="X50" s="51"/>
      <c r="Y50" s="51"/>
    </row>
  </sheetData>
  <sheetProtection/>
  <mergeCells count="24">
    <mergeCell ref="I30:K30"/>
    <mergeCell ref="N30:V30"/>
    <mergeCell ref="I4:K4"/>
    <mergeCell ref="N4:V4"/>
    <mergeCell ref="I5:K5"/>
    <mergeCell ref="N5:P5"/>
    <mergeCell ref="Q5:S5"/>
    <mergeCell ref="T5:V5"/>
    <mergeCell ref="D34:E34"/>
    <mergeCell ref="D35:E35"/>
    <mergeCell ref="B4:E6"/>
    <mergeCell ref="F4:H5"/>
    <mergeCell ref="W4:Y5"/>
    <mergeCell ref="B30:E32"/>
    <mergeCell ref="F30:H31"/>
    <mergeCell ref="W30:Y31"/>
    <mergeCell ref="I31:K31"/>
    <mergeCell ref="N31:P31"/>
    <mergeCell ref="Q31:S31"/>
    <mergeCell ref="T31:V31"/>
    <mergeCell ref="D33:E33"/>
    <mergeCell ref="D7:E7"/>
    <mergeCell ref="D8:E8"/>
    <mergeCell ref="D9:E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2020-01-22T02:25:51Z</cp:lastPrinted>
  <dcterms:created xsi:type="dcterms:W3CDTF">1999-03-25T07:19:40Z</dcterms:created>
  <dcterms:modified xsi:type="dcterms:W3CDTF">2020-03-10T04:25:50Z</dcterms:modified>
  <cp:category/>
  <cp:version/>
  <cp:contentType/>
  <cp:contentStatus/>
</cp:coreProperties>
</file>