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900" yWindow="270" windowWidth="15120" windowHeight="5085" tabRatio="601"/>
  </bookViews>
  <sheets>
    <sheet name="52(1)" sheetId="7" r:id="rId1"/>
    <sheet name="52(2)" sheetId="8" r:id="rId2"/>
    <sheet name="52(3)-(4)" sheetId="9" r:id="rId3"/>
  </sheets>
  <definedNames>
    <definedName name="_xlnm.Print_Area" localSheetId="0">'52(1)'!$B$1:$Z$26</definedName>
    <definedName name="_xlnm.Print_Area" localSheetId="1">'52(2)'!$A$1:$AJ$24</definedName>
    <definedName name="_xlnm.Print_Area" localSheetId="2">'52(3)-(4)'!$A$1:$Y$50</definedName>
  </definedNames>
  <calcPr calcId="145621"/>
</workbook>
</file>

<file path=xl/calcChain.xml><?xml version="1.0" encoding="utf-8"?>
<calcChain xmlns="http://schemas.openxmlformats.org/spreadsheetml/2006/main">
  <c r="N48" i="9" l="1"/>
  <c r="K48" i="9"/>
  <c r="H48" i="9" s="1"/>
  <c r="J48" i="9"/>
  <c r="G48" i="9" s="1"/>
  <c r="F48" i="9" s="1"/>
  <c r="N47" i="9"/>
  <c r="K47" i="9"/>
  <c r="H47" i="9" s="1"/>
  <c r="J47" i="9"/>
  <c r="N46" i="9"/>
  <c r="K46" i="9"/>
  <c r="H46" i="9" s="1"/>
  <c r="J46" i="9"/>
  <c r="G46" i="9" s="1"/>
  <c r="N45" i="9"/>
  <c r="K45" i="9"/>
  <c r="J45" i="9"/>
  <c r="I45" i="9" s="1"/>
  <c r="H45" i="9"/>
  <c r="G45" i="9"/>
  <c r="N44" i="9"/>
  <c r="K44" i="9"/>
  <c r="H44" i="9" s="1"/>
  <c r="J44" i="9"/>
  <c r="I44" i="9" s="1"/>
  <c r="N43" i="9"/>
  <c r="K43" i="9"/>
  <c r="H43" i="9" s="1"/>
  <c r="J43" i="9"/>
  <c r="I43" i="9" s="1"/>
  <c r="N42" i="9"/>
  <c r="K42" i="9"/>
  <c r="J42" i="9"/>
  <c r="G42" i="9" s="1"/>
  <c r="I42" i="9"/>
  <c r="H42" i="9"/>
  <c r="N41" i="9"/>
  <c r="K41" i="9"/>
  <c r="H41" i="9" s="1"/>
  <c r="J41" i="9"/>
  <c r="I41" i="9" s="1"/>
  <c r="N40" i="9"/>
  <c r="K40" i="9"/>
  <c r="H40" i="9" s="1"/>
  <c r="J40" i="9"/>
  <c r="G40" i="9"/>
  <c r="N39" i="9"/>
  <c r="K39" i="9"/>
  <c r="H39" i="9" s="1"/>
  <c r="J39" i="9"/>
  <c r="N38" i="9"/>
  <c r="K38" i="9"/>
  <c r="H38" i="9" s="1"/>
  <c r="J38" i="9"/>
  <c r="G38" i="9" s="1"/>
  <c r="N37" i="9"/>
  <c r="K37" i="9"/>
  <c r="I37" i="9" s="1"/>
  <c r="J37" i="9"/>
  <c r="H37" i="9"/>
  <c r="G37" i="9"/>
  <c r="P35" i="9"/>
  <c r="O35" i="9"/>
  <c r="N35" i="9" s="1"/>
  <c r="T22" i="9"/>
  <c r="N22" i="9"/>
  <c r="K22" i="9"/>
  <c r="J22" i="9"/>
  <c r="G22" i="9" s="1"/>
  <c r="I22" i="9"/>
  <c r="H22" i="9"/>
  <c r="T21" i="9"/>
  <c r="N21" i="9"/>
  <c r="K21" i="9"/>
  <c r="H21" i="9" s="1"/>
  <c r="J21" i="9"/>
  <c r="G21" i="9" s="1"/>
  <c r="T20" i="9"/>
  <c r="N20" i="9"/>
  <c r="K20" i="9"/>
  <c r="J20" i="9"/>
  <c r="G20" i="9" s="1"/>
  <c r="I20" i="9"/>
  <c r="H20" i="9"/>
  <c r="T19" i="9"/>
  <c r="N19" i="9"/>
  <c r="K19" i="9"/>
  <c r="H19" i="9" s="1"/>
  <c r="J19" i="9"/>
  <c r="G19" i="9" s="1"/>
  <c r="T18" i="9"/>
  <c r="N18" i="9"/>
  <c r="K18" i="9"/>
  <c r="J18" i="9"/>
  <c r="G18" i="9" s="1"/>
  <c r="I18" i="9"/>
  <c r="H18" i="9"/>
  <c r="W17" i="9"/>
  <c r="T17" i="9"/>
  <c r="N17" i="9"/>
  <c r="K17" i="9"/>
  <c r="H17" i="9" s="1"/>
  <c r="J17" i="9"/>
  <c r="T16" i="9"/>
  <c r="Q16" i="9"/>
  <c r="N16" i="9"/>
  <c r="K16" i="9"/>
  <c r="H16" i="9" s="1"/>
  <c r="J16" i="9"/>
  <c r="I16" i="9" s="1"/>
  <c r="G16" i="9"/>
  <c r="T15" i="9"/>
  <c r="Q15" i="9"/>
  <c r="N15" i="9"/>
  <c r="K15" i="9"/>
  <c r="H15" i="9" s="1"/>
  <c r="J15" i="9"/>
  <c r="I15" i="9" s="1"/>
  <c r="G15" i="9"/>
  <c r="T14" i="9"/>
  <c r="Q14" i="9"/>
  <c r="N14" i="9"/>
  <c r="K14" i="9"/>
  <c r="H14" i="9" s="1"/>
  <c r="J14" i="9"/>
  <c r="G14" i="9" s="1"/>
  <c r="T13" i="9"/>
  <c r="N13" i="9"/>
  <c r="K13" i="9"/>
  <c r="J13" i="9"/>
  <c r="G13" i="9" s="1"/>
  <c r="I13" i="9"/>
  <c r="H13" i="9"/>
  <c r="T12" i="9"/>
  <c r="N12" i="9"/>
  <c r="K12" i="9"/>
  <c r="H12" i="9" s="1"/>
  <c r="J12" i="9"/>
  <c r="G12" i="9" s="1"/>
  <c r="T11" i="9"/>
  <c r="N11" i="9"/>
  <c r="K11" i="9"/>
  <c r="J11" i="9"/>
  <c r="I11" i="9"/>
  <c r="H11" i="9"/>
  <c r="Y9" i="9"/>
  <c r="X9" i="9"/>
  <c r="W9" i="9" s="1"/>
  <c r="V9" i="9"/>
  <c r="U9" i="9"/>
  <c r="T9" i="9" s="1"/>
  <c r="S9" i="9"/>
  <c r="R9" i="9"/>
  <c r="Q9" i="9"/>
  <c r="P9" i="9"/>
  <c r="N9" i="9" s="1"/>
  <c r="O9" i="9"/>
  <c r="K9" i="9"/>
  <c r="H9" i="9" l="1"/>
  <c r="F15" i="9"/>
  <c r="J9" i="9"/>
  <c r="I9" i="9" s="1"/>
  <c r="F13" i="9"/>
  <c r="F18" i="9"/>
  <c r="F20" i="9"/>
  <c r="F22" i="9"/>
  <c r="F40" i="9"/>
  <c r="G41" i="9"/>
  <c r="F41" i="9" s="1"/>
  <c r="F42" i="9"/>
  <c r="I12" i="9"/>
  <c r="I14" i="9"/>
  <c r="I17" i="9"/>
  <c r="I19" i="9"/>
  <c r="I21" i="9"/>
  <c r="I38" i="9"/>
  <c r="I39" i="9"/>
  <c r="I40" i="9"/>
  <c r="I46" i="9"/>
  <c r="I47" i="9"/>
  <c r="I48" i="9"/>
  <c r="F12" i="9"/>
  <c r="F14" i="9"/>
  <c r="F19" i="9"/>
  <c r="F21" i="9"/>
  <c r="F37" i="9"/>
  <c r="K35" i="9"/>
  <c r="F38" i="9"/>
  <c r="G44" i="9"/>
  <c r="F45" i="9"/>
  <c r="F46" i="9"/>
  <c r="F44" i="9"/>
  <c r="F16" i="9"/>
  <c r="H35" i="9"/>
  <c r="J35" i="9"/>
  <c r="I35" i="9" s="1"/>
  <c r="G39" i="9"/>
  <c r="F39" i="9" s="1"/>
  <c r="G43" i="9"/>
  <c r="F43" i="9" s="1"/>
  <c r="G47" i="9"/>
  <c r="F47" i="9" s="1"/>
  <c r="G11" i="9"/>
  <c r="G17" i="9"/>
  <c r="F17" i="9" s="1"/>
  <c r="AH21" i="8"/>
  <c r="Y21" i="8"/>
  <c r="S21" i="8"/>
  <c r="L21" i="8"/>
  <c r="K21" i="8"/>
  <c r="H21" i="8" s="1"/>
  <c r="J21" i="8"/>
  <c r="G21" i="8" s="1"/>
  <c r="F21" i="8" s="1"/>
  <c r="AH20" i="8"/>
  <c r="Y20" i="8"/>
  <c r="S20" i="8"/>
  <c r="L20" i="8"/>
  <c r="K20" i="8"/>
  <c r="J20" i="8"/>
  <c r="I20" i="8" s="1"/>
  <c r="H20" i="8"/>
  <c r="AH19" i="8"/>
  <c r="Y19" i="8"/>
  <c r="S19" i="8"/>
  <c r="L19" i="8"/>
  <c r="K19" i="8"/>
  <c r="H19" i="8" s="1"/>
  <c r="J19" i="8"/>
  <c r="G19" i="8" s="1"/>
  <c r="F19" i="8" s="1"/>
  <c r="AH18" i="8"/>
  <c r="S18" i="8"/>
  <c r="L18" i="8"/>
  <c r="K18" i="8"/>
  <c r="J18" i="8"/>
  <c r="H18" i="8"/>
  <c r="G18" i="8"/>
  <c r="AH17" i="8"/>
  <c r="S17" i="8"/>
  <c r="L17" i="8"/>
  <c r="K17" i="8"/>
  <c r="J17" i="8"/>
  <c r="I17" i="8" s="1"/>
  <c r="H17" i="8"/>
  <c r="G17" i="8"/>
  <c r="AH16" i="8"/>
  <c r="S16" i="8"/>
  <c r="L16" i="8"/>
  <c r="K16" i="8"/>
  <c r="H16" i="8" s="1"/>
  <c r="J16" i="8"/>
  <c r="I16" i="8" s="1"/>
  <c r="AH15" i="8"/>
  <c r="S15" i="8"/>
  <c r="O15" i="8"/>
  <c r="L15" i="8"/>
  <c r="K15" i="8"/>
  <c r="H15" i="8" s="1"/>
  <c r="J15" i="8"/>
  <c r="G15" i="8" s="1"/>
  <c r="AH14" i="8"/>
  <c r="AB14" i="8"/>
  <c r="Y14" i="8"/>
  <c r="S14" i="8"/>
  <c r="O14" i="8"/>
  <c r="L14" i="8"/>
  <c r="K14" i="8"/>
  <c r="H14" i="8" s="1"/>
  <c r="J14" i="8"/>
  <c r="G14" i="8"/>
  <c r="AH13" i="8"/>
  <c r="AB13" i="8"/>
  <c r="Y13" i="8"/>
  <c r="S13" i="8"/>
  <c r="O13" i="8"/>
  <c r="L13" i="8"/>
  <c r="K13" i="8"/>
  <c r="H13" i="8" s="1"/>
  <c r="J13" i="8"/>
  <c r="I13" i="8" s="1"/>
  <c r="AH12" i="8"/>
  <c r="AB12" i="8"/>
  <c r="S12" i="8"/>
  <c r="L12" i="8"/>
  <c r="K12" i="8"/>
  <c r="J12" i="8"/>
  <c r="G12" i="8" s="1"/>
  <c r="I12" i="8"/>
  <c r="H12" i="8"/>
  <c r="S11" i="8"/>
  <c r="L11" i="8"/>
  <c r="K11" i="8"/>
  <c r="H11" i="8" s="1"/>
  <c r="J11" i="8"/>
  <c r="G11" i="8" s="1"/>
  <c r="AB10" i="8"/>
  <c r="S10" i="8"/>
  <c r="L10" i="8"/>
  <c r="K10" i="8"/>
  <c r="H10" i="8" s="1"/>
  <c r="J10" i="8"/>
  <c r="J8" i="8" s="1"/>
  <c r="I8" i="8" s="1"/>
  <c r="AJ8" i="8"/>
  <c r="AH8" i="8" s="1"/>
  <c r="AI8" i="8"/>
  <c r="AD8" i="8"/>
  <c r="AC8" i="8"/>
  <c r="AA8" i="8"/>
  <c r="Z8" i="8"/>
  <c r="Y8" i="8" s="1"/>
  <c r="U8" i="8"/>
  <c r="T8" i="8"/>
  <c r="S8" i="8" s="1"/>
  <c r="Q8" i="8"/>
  <c r="P8" i="8"/>
  <c r="O8" i="8" s="1"/>
  <c r="N8" i="8"/>
  <c r="M8" i="8"/>
  <c r="L8" i="8" s="1"/>
  <c r="K8" i="8"/>
  <c r="I23" i="7"/>
  <c r="G23" i="7" s="1"/>
  <c r="H23" i="7"/>
  <c r="F23" i="7" s="1"/>
  <c r="I22" i="7"/>
  <c r="G22" i="7" s="1"/>
  <c r="H22" i="7"/>
  <c r="F22" i="7" s="1"/>
  <c r="I21" i="7"/>
  <c r="G21" i="7" s="1"/>
  <c r="H21" i="7"/>
  <c r="F21" i="7" s="1"/>
  <c r="I20" i="7"/>
  <c r="G20" i="7" s="1"/>
  <c r="H20" i="7"/>
  <c r="F20" i="7" s="1"/>
  <c r="I19" i="7"/>
  <c r="G19" i="7" s="1"/>
  <c r="H19" i="7"/>
  <c r="F19" i="7" s="1"/>
  <c r="I18" i="7"/>
  <c r="G18" i="7" s="1"/>
  <c r="H18" i="7"/>
  <c r="F18" i="7" s="1"/>
  <c r="I17" i="7"/>
  <c r="G17" i="7" s="1"/>
  <c r="H17" i="7"/>
  <c r="F17" i="7" s="1"/>
  <c r="I16" i="7"/>
  <c r="G16" i="7" s="1"/>
  <c r="H16" i="7"/>
  <c r="F16" i="7" s="1"/>
  <c r="I15" i="7"/>
  <c r="G15" i="7" s="1"/>
  <c r="H15" i="7"/>
  <c r="F15" i="7" s="1"/>
  <c r="I14" i="7"/>
  <c r="G14" i="7" s="1"/>
  <c r="H14" i="7"/>
  <c r="F14" i="7" s="1"/>
  <c r="I13" i="7"/>
  <c r="G13" i="7" s="1"/>
  <c r="H13" i="7"/>
  <c r="F13" i="7" s="1"/>
  <c r="I12" i="7"/>
  <c r="G12" i="7" s="1"/>
  <c r="H12" i="7"/>
  <c r="F12" i="7" s="1"/>
  <c r="Y10" i="7"/>
  <c r="V10" i="7"/>
  <c r="U10" i="7"/>
  <c r="T10" i="7"/>
  <c r="S10" i="7"/>
  <c r="P10" i="7"/>
  <c r="O10" i="7"/>
  <c r="M10" i="7"/>
  <c r="L10" i="7"/>
  <c r="K10" i="7"/>
  <c r="I10" i="7" s="1"/>
  <c r="J10" i="7"/>
  <c r="H10" i="7"/>
  <c r="F10" i="7" s="1"/>
  <c r="G9" i="9" l="1"/>
  <c r="F9" i="9" s="1"/>
  <c r="F11" i="9"/>
  <c r="G35" i="9"/>
  <c r="F35" i="9" s="1"/>
  <c r="F15" i="8"/>
  <c r="H8" i="8"/>
  <c r="F12" i="8"/>
  <c r="I14" i="8"/>
  <c r="I18" i="8"/>
  <c r="G20" i="8"/>
  <c r="F20" i="8" s="1"/>
  <c r="I11" i="8"/>
  <c r="AB8" i="8"/>
  <c r="F11" i="8"/>
  <c r="G13" i="8"/>
  <c r="I15" i="8"/>
  <c r="F17" i="8"/>
  <c r="F18" i="8"/>
  <c r="I19" i="8"/>
  <c r="I21" i="8"/>
  <c r="F13" i="8"/>
  <c r="F14" i="8"/>
  <c r="G16" i="8"/>
  <c r="F16" i="8" s="1"/>
  <c r="G10" i="8"/>
  <c r="I10" i="8"/>
  <c r="G10" i="7"/>
  <c r="G8" i="8" l="1"/>
  <c r="F8" i="8" s="1"/>
  <c r="F10" i="8"/>
</calcChain>
</file>

<file path=xl/sharedStrings.xml><?xml version="1.0" encoding="utf-8"?>
<sst xmlns="http://schemas.openxmlformats.org/spreadsheetml/2006/main" count="665" uniqueCount="75">
  <si>
    <t>単位　便</t>
    <rPh sb="0" eb="2">
      <t>タンイ</t>
    </rPh>
    <rPh sb="3" eb="4">
      <t>ビン</t>
    </rPh>
    <phoneticPr fontId="2"/>
  </si>
  <si>
    <t>予定便数</t>
    <rPh sb="0" eb="2">
      <t>ヨテイ</t>
    </rPh>
    <rPh sb="2" eb="4">
      <t>ビンスウ</t>
    </rPh>
    <phoneticPr fontId="2"/>
  </si>
  <si>
    <t>単位　人</t>
    <rPh sb="0" eb="2">
      <t>タンイ</t>
    </rPh>
    <rPh sb="3" eb="4">
      <t>ニン</t>
    </rPh>
    <phoneticPr fontId="2"/>
  </si>
  <si>
    <t>計</t>
    <rPh sb="0" eb="1">
      <t>ケイ</t>
    </rPh>
    <phoneticPr fontId="2"/>
  </si>
  <si>
    <t>乗　客</t>
    <rPh sb="0" eb="1">
      <t>ジョウ</t>
    </rPh>
    <rPh sb="2" eb="3">
      <t>キャク</t>
    </rPh>
    <phoneticPr fontId="2"/>
  </si>
  <si>
    <t>降　客</t>
    <rPh sb="0" eb="1">
      <t>コウ</t>
    </rPh>
    <rPh sb="2" eb="3">
      <t>キャク</t>
    </rPh>
    <phoneticPr fontId="2"/>
  </si>
  <si>
    <t xml:space="preserve"> 利   用   状   況</t>
  </si>
  <si>
    <t>月</t>
    <rPh sb="0" eb="1">
      <t>ツキ</t>
    </rPh>
    <phoneticPr fontId="2"/>
  </si>
  <si>
    <t>注1　片道を1便とする。</t>
    <rPh sb="0" eb="1">
      <t>チュウ</t>
    </rPh>
    <rPh sb="3" eb="5">
      <t>カタミチ</t>
    </rPh>
    <rPh sb="7" eb="8">
      <t>ビン</t>
    </rPh>
    <phoneticPr fontId="2"/>
  </si>
  <si>
    <t>　 2　その他は，不定期便（臨時便，ダイバート便，チャーター便）の合計である。</t>
    <rPh sb="4" eb="7">
      <t>ソノタ</t>
    </rPh>
    <rPh sb="9" eb="12">
      <t>フテイキ</t>
    </rPh>
    <rPh sb="12" eb="13">
      <t>ビン</t>
    </rPh>
    <rPh sb="14" eb="17">
      <t>リンジビン</t>
    </rPh>
    <rPh sb="23" eb="24">
      <t>ビン</t>
    </rPh>
    <rPh sb="30" eb="31">
      <t>ビン</t>
    </rPh>
    <rPh sb="33" eb="35">
      <t>ゴウケイ</t>
    </rPh>
    <phoneticPr fontId="2"/>
  </si>
  <si>
    <t>ソ　　ウ　　ル　　線</t>
    <rPh sb="9" eb="10">
      <t>セン</t>
    </rPh>
    <phoneticPr fontId="2"/>
  </si>
  <si>
    <t>東　　　　京　　　　線</t>
    <rPh sb="0" eb="1">
      <t>ヒガシ</t>
    </rPh>
    <rPh sb="5" eb="6">
      <t>キョウ</t>
    </rPh>
    <rPh sb="10" eb="11">
      <t>セン</t>
    </rPh>
    <phoneticPr fontId="2"/>
  </si>
  <si>
    <t>そ　　　の　　　他</t>
    <rPh sb="8" eb="9">
      <t>タ</t>
    </rPh>
    <phoneticPr fontId="2"/>
  </si>
  <si>
    <t>年度</t>
    <rPh sb="0" eb="2">
      <t>ネンド</t>
    </rPh>
    <phoneticPr fontId="2"/>
  </si>
  <si>
    <t>運　航　便　数</t>
    <rPh sb="0" eb="1">
      <t>ウン</t>
    </rPh>
    <rPh sb="2" eb="3">
      <t>コウ</t>
    </rPh>
    <rPh sb="4" eb="5">
      <t>ビン</t>
    </rPh>
    <rPh sb="6" eb="7">
      <t>カズ</t>
    </rPh>
    <phoneticPr fontId="2"/>
  </si>
  <si>
    <t>運航便数</t>
    <rPh sb="0" eb="2">
      <t>ウンコウ</t>
    </rPh>
    <rPh sb="2" eb="4">
      <t>ビンスウ</t>
    </rPh>
    <phoneticPr fontId="2"/>
  </si>
  <si>
    <t>大阪（伊丹・関西）線</t>
    <rPh sb="0" eb="2">
      <t>オオサカ</t>
    </rPh>
    <rPh sb="3" eb="5">
      <t>イタミ</t>
    </rPh>
    <phoneticPr fontId="2"/>
  </si>
  <si>
    <t>国   内   総   数</t>
    <rPh sb="0" eb="1">
      <t>クニ</t>
    </rPh>
    <rPh sb="4" eb="5">
      <t>ナイ</t>
    </rPh>
    <rPh sb="8" eb="9">
      <t>ソウ</t>
    </rPh>
    <rPh sb="12" eb="13">
      <t>スウ</t>
    </rPh>
    <phoneticPr fontId="2"/>
  </si>
  <si>
    <t xml:space="preserve"> 名　　古　　屋　　線</t>
    <rPh sb="1" eb="2">
      <t>メイ</t>
    </rPh>
    <rPh sb="4" eb="5">
      <t>イニシエ</t>
    </rPh>
    <rPh sb="7" eb="8">
      <t>ヤ</t>
    </rPh>
    <rPh sb="10" eb="11">
      <t>セン</t>
    </rPh>
    <phoneticPr fontId="2"/>
  </si>
  <si>
    <t>総　　　　　　　　　数</t>
    <rPh sb="0" eb="1">
      <t>ソウ</t>
    </rPh>
    <rPh sb="10" eb="11">
      <t>スウ</t>
    </rPh>
    <phoneticPr fontId="2"/>
  </si>
  <si>
    <t>発　送</t>
    <rPh sb="0" eb="1">
      <t>ハツ</t>
    </rPh>
    <rPh sb="2" eb="3">
      <t>ソウ</t>
    </rPh>
    <phoneticPr fontId="2"/>
  </si>
  <si>
    <t>到　着</t>
    <rPh sb="0" eb="1">
      <t>イタル</t>
    </rPh>
    <rPh sb="2" eb="3">
      <t>キ</t>
    </rPh>
    <phoneticPr fontId="2"/>
  </si>
  <si>
    <t>線</t>
    <rPh sb="0" eb="1">
      <t>セン</t>
    </rPh>
    <phoneticPr fontId="2"/>
  </si>
  <si>
    <t>注1　その他は，不定期便（臨時便，ダイバート便，チャーター便）の合計である。</t>
    <rPh sb="0" eb="1">
      <t>チュウ</t>
    </rPh>
    <rPh sb="3" eb="6">
      <t>ソノタ</t>
    </rPh>
    <rPh sb="8" eb="11">
      <t>フテイキ</t>
    </rPh>
    <rPh sb="11" eb="12">
      <t>ビン</t>
    </rPh>
    <rPh sb="13" eb="16">
      <t>リンジビン</t>
    </rPh>
    <rPh sb="22" eb="23">
      <t>ビン</t>
    </rPh>
    <rPh sb="29" eb="30">
      <t>ビン</t>
    </rPh>
    <rPh sb="32" eb="34">
      <t>ゴウケイ</t>
    </rPh>
    <phoneticPr fontId="2"/>
  </si>
  <si>
    <t>-</t>
  </si>
  <si>
    <t>-</t>
    <phoneticPr fontId="2"/>
  </si>
  <si>
    <t xml:space="preserve">52 　旭   川   空   港  </t>
    <rPh sb="4" eb="5">
      <t>アサヒ</t>
    </rPh>
    <rPh sb="8" eb="9">
      <t>カワ</t>
    </rPh>
    <rPh sb="12" eb="13">
      <t>カラ</t>
    </rPh>
    <rPh sb="16" eb="17">
      <t>ミナト</t>
    </rPh>
    <phoneticPr fontId="2"/>
  </si>
  <si>
    <t>）</t>
    <phoneticPr fontId="2"/>
  </si>
  <si>
    <t>台　　　北　　　線</t>
    <rPh sb="0" eb="1">
      <t>ダイ</t>
    </rPh>
    <rPh sb="4" eb="5">
      <t>キタ</t>
    </rPh>
    <rPh sb="8" eb="9">
      <t>セン</t>
    </rPh>
    <phoneticPr fontId="2"/>
  </si>
  <si>
    <t>台　　　　北　　　　線</t>
    <rPh sb="0" eb="1">
      <t>ダイ</t>
    </rPh>
    <rPh sb="5" eb="6">
      <t>キタ</t>
    </rPh>
    <rPh sb="10" eb="11">
      <t>セン</t>
    </rPh>
    <phoneticPr fontId="2"/>
  </si>
  <si>
    <t>名　　古　　屋　　線</t>
    <rPh sb="0" eb="1">
      <t>メイ</t>
    </rPh>
    <rPh sb="3" eb="4">
      <t>イニシエ</t>
    </rPh>
    <rPh sb="6" eb="7">
      <t>ヤ</t>
    </rPh>
    <rPh sb="9" eb="10">
      <t>セン</t>
    </rPh>
    <phoneticPr fontId="2"/>
  </si>
  <si>
    <t>そ　　　の　　　他</t>
    <phoneticPr fontId="2"/>
  </si>
  <si>
    <t>注　その他は，不定期便（臨時便，ダイバート便，チャーター便）の合計である。</t>
  </si>
  <si>
    <t>　 2　台北国際線の定期便は平成24年9月より就航。</t>
    <phoneticPr fontId="2"/>
  </si>
  <si>
    <t>上　　　海　　　線</t>
    <rPh sb="0" eb="1">
      <t>ウエ</t>
    </rPh>
    <rPh sb="4" eb="5">
      <t>ウミ</t>
    </rPh>
    <rPh sb="8" eb="9">
      <t>セン</t>
    </rPh>
    <phoneticPr fontId="2"/>
  </si>
  <si>
    <t>北　　　京　　　線</t>
    <rPh sb="0" eb="1">
      <t>キタ</t>
    </rPh>
    <rPh sb="4" eb="5">
      <t>キョウ</t>
    </rPh>
    <rPh sb="8" eb="9">
      <t>セン</t>
    </rPh>
    <phoneticPr fontId="2"/>
  </si>
  <si>
    <t>定　　　期　　　便　　　(　　　国　　　際　　　線　　　）</t>
    <rPh sb="0" eb="1">
      <t>テイ</t>
    </rPh>
    <rPh sb="4" eb="5">
      <t>キ</t>
    </rPh>
    <rPh sb="8" eb="9">
      <t>ビン</t>
    </rPh>
    <rPh sb="16" eb="17">
      <t>クニ</t>
    </rPh>
    <rPh sb="20" eb="21">
      <t>サイ</t>
    </rPh>
    <rPh sb="24" eb="25">
      <t>セン</t>
    </rPh>
    <phoneticPr fontId="2"/>
  </si>
  <si>
    <t>定　　　　 期 　　　　便　　　　 (　　　 国　　　　 際　　　　 線　　　 ）</t>
    <rPh sb="0" eb="1">
      <t>サダム</t>
    </rPh>
    <rPh sb="6" eb="7">
      <t>キ</t>
    </rPh>
    <rPh sb="12" eb="13">
      <t>ビン</t>
    </rPh>
    <rPh sb="23" eb="24">
      <t>コク</t>
    </rPh>
    <rPh sb="29" eb="30">
      <t>サイ</t>
    </rPh>
    <rPh sb="35" eb="36">
      <t>セン</t>
    </rPh>
    <phoneticPr fontId="2"/>
  </si>
  <si>
    <t>上　　　　海　　　　線</t>
    <rPh sb="0" eb="1">
      <t>ウエ</t>
    </rPh>
    <rPh sb="5" eb="6">
      <t>ウミ</t>
    </rPh>
    <rPh sb="10" eb="11">
      <t>セン</t>
    </rPh>
    <phoneticPr fontId="2"/>
  </si>
  <si>
    <t>　 3　上海及び北京国際線の定期便は平成26年7月より就航。</t>
    <rPh sb="4" eb="6">
      <t>シャンハイ</t>
    </rPh>
    <rPh sb="6" eb="7">
      <t>オヨ</t>
    </rPh>
    <rPh sb="8" eb="10">
      <t>ペキン</t>
    </rPh>
    <phoneticPr fontId="2"/>
  </si>
  <si>
    <t>(2015)</t>
    <phoneticPr fontId="2"/>
  </si>
  <si>
    <t>資料　地域振興部</t>
    <rPh sb="3" eb="5">
      <t>チイキ</t>
    </rPh>
    <rPh sb="5" eb="7">
      <t>シンコウ</t>
    </rPh>
    <phoneticPr fontId="2"/>
  </si>
  <si>
    <t>資料　地域振興部</t>
    <rPh sb="0" eb="2">
      <t>シリョウ</t>
    </rPh>
    <rPh sb="3" eb="5">
      <t>チイキ</t>
    </rPh>
    <rPh sb="5" eb="7">
      <t>シンコウ</t>
    </rPh>
    <rPh sb="7" eb="8">
      <t>ブ</t>
    </rPh>
    <phoneticPr fontId="2"/>
  </si>
  <si>
    <t>大阪（伊丹・関西）線</t>
    <rPh sb="0" eb="2">
      <t>オオサカ</t>
    </rPh>
    <rPh sb="3" eb="5">
      <t>イタミ</t>
    </rPh>
    <rPh sb="6" eb="8">
      <t>カンサイ</t>
    </rPh>
    <rPh sb="9" eb="10">
      <t>セン</t>
    </rPh>
    <phoneticPr fontId="2"/>
  </si>
  <si>
    <t>名　古　屋　線　</t>
    <rPh sb="0" eb="1">
      <t>ナ</t>
    </rPh>
    <rPh sb="2" eb="3">
      <t>フル</t>
    </rPh>
    <phoneticPr fontId="2"/>
  </si>
  <si>
    <t>(2016)</t>
    <phoneticPr fontId="2"/>
  </si>
  <si>
    <t>平成29</t>
    <rPh sb="0" eb="2">
      <t>ヘイセイ</t>
    </rPh>
    <phoneticPr fontId="2"/>
  </si>
  <si>
    <t>定　　　　　期　　　　　便　　　　　（　　　　　国　　　　　内　　　　</t>
    <rPh sb="0" eb="1">
      <t>サダム</t>
    </rPh>
    <rPh sb="6" eb="7">
      <t>キ</t>
    </rPh>
    <rPh sb="12" eb="13">
      <t>ビン</t>
    </rPh>
    <rPh sb="24" eb="25">
      <t>クニ</t>
    </rPh>
    <rPh sb="30" eb="31">
      <t>ウチ</t>
    </rPh>
    <phoneticPr fontId="2"/>
  </si>
  <si>
    <t>東　　　京　　　線</t>
    <phoneticPr fontId="2"/>
  </si>
  <si>
    <t>国     内     総     数</t>
    <phoneticPr fontId="2"/>
  </si>
  <si>
    <t>総               数</t>
    <phoneticPr fontId="2"/>
  </si>
  <si>
    <t>そ　の　他</t>
    <rPh sb="4" eb="5">
      <t>タ</t>
    </rPh>
    <phoneticPr fontId="2"/>
  </si>
  <si>
    <t>定　　　期　　　便　　　（　　　国　　　内　　　</t>
    <rPh sb="0" eb="1">
      <t>サダム</t>
    </rPh>
    <rPh sb="4" eb="5">
      <t>キ</t>
    </rPh>
    <rPh sb="8" eb="9">
      <t>ビン</t>
    </rPh>
    <rPh sb="16" eb="17">
      <t>クニ</t>
    </rPh>
    <rPh sb="20" eb="21">
      <t>ナイ</t>
    </rPh>
    <phoneticPr fontId="2"/>
  </si>
  <si>
    <t>　線　　　）</t>
    <rPh sb="1" eb="2">
      <t>セン</t>
    </rPh>
    <phoneticPr fontId="2"/>
  </si>
  <si>
    <t>定　　　</t>
    <rPh sb="0" eb="1">
      <t>サダム</t>
    </rPh>
    <phoneticPr fontId="2"/>
  </si>
  <si>
    <t>　　期　　　　　便　　　　　（　　　　　国　　　　　内　　　　　線　　　　　）</t>
    <rPh sb="2" eb="3">
      <t>キ</t>
    </rPh>
    <rPh sb="8" eb="9">
      <t>ビン</t>
    </rPh>
    <rPh sb="20" eb="21">
      <t>クニ</t>
    </rPh>
    <rPh sb="26" eb="27">
      <t>ナイ</t>
    </rPh>
    <rPh sb="32" eb="33">
      <t>セン</t>
    </rPh>
    <phoneticPr fontId="2"/>
  </si>
  <si>
    <t>　　期　　　　　便　　　　　（　　　　　国　　　　　内　　　　　線　　　　　）</t>
    <phoneticPr fontId="2"/>
  </si>
  <si>
    <t>(2017)</t>
    <phoneticPr fontId="2"/>
  </si>
  <si>
    <t>平成27</t>
    <rPh sb="0" eb="2">
      <t>ヘイセイ</t>
    </rPh>
    <phoneticPr fontId="2"/>
  </si>
  <si>
    <t>平成30</t>
    <rPh sb="0" eb="2">
      <t>ヘイセイ</t>
    </rPh>
    <phoneticPr fontId="2"/>
  </si>
  <si>
    <t>北　　　　京　　　　線</t>
    <rPh sb="0" eb="1">
      <t>キタ</t>
    </rPh>
    <rPh sb="5" eb="6">
      <t>キョウ</t>
    </rPh>
    <rPh sb="10" eb="11">
      <t>セン</t>
    </rPh>
    <phoneticPr fontId="2"/>
  </si>
  <si>
    <t>4</t>
    <phoneticPr fontId="2"/>
  </si>
  <si>
    <t>年</t>
    <rPh sb="0" eb="1">
      <t>ネン</t>
    </rPh>
    <phoneticPr fontId="2"/>
  </si>
  <si>
    <t>1</t>
    <phoneticPr fontId="2"/>
  </si>
  <si>
    <t>年度及び月次</t>
    <rPh sb="0" eb="2">
      <t>ネンド</t>
    </rPh>
    <rPh sb="2" eb="3">
      <t>オヨ</t>
    </rPh>
    <rPh sb="4" eb="5">
      <t>ツキ</t>
    </rPh>
    <rPh sb="5" eb="6">
      <t>ツギ</t>
    </rPh>
    <phoneticPr fontId="2"/>
  </si>
  <si>
    <t>総　　　　　　 数</t>
    <rPh sb="0" eb="1">
      <t>フサ</t>
    </rPh>
    <rPh sb="8" eb="9">
      <t>カズ</t>
    </rPh>
    <phoneticPr fontId="2"/>
  </si>
  <si>
    <t>単位　kg</t>
    <rPh sb="0" eb="2">
      <t>タンイ</t>
    </rPh>
    <phoneticPr fontId="2"/>
  </si>
  <si>
    <t xml:space="preserve">   状  況</t>
    <phoneticPr fontId="2"/>
  </si>
  <si>
    <t>（1）　運　航　</t>
    <rPh sb="4" eb="5">
      <t>ウン</t>
    </rPh>
    <rPh sb="6" eb="7">
      <t>ワタル</t>
    </rPh>
    <phoneticPr fontId="2"/>
  </si>
  <si>
    <t xml:space="preserve"> 　　(　航　空　貨　物　）</t>
    <rPh sb="5" eb="6">
      <t>コウ</t>
    </rPh>
    <rPh sb="7" eb="8">
      <t>ソラ</t>
    </rPh>
    <rPh sb="9" eb="10">
      <t>カ</t>
    </rPh>
    <rPh sb="11" eb="12">
      <t>ブツ</t>
    </rPh>
    <phoneticPr fontId="2"/>
  </si>
  <si>
    <t xml:space="preserve"> 　　(　航　空　郵　便　）</t>
    <rPh sb="5" eb="6">
      <t>コウ</t>
    </rPh>
    <rPh sb="7" eb="8">
      <t>ソラ</t>
    </rPh>
    <rPh sb="9" eb="10">
      <t>ユウ</t>
    </rPh>
    <rPh sb="11" eb="12">
      <t>ビン</t>
    </rPh>
    <phoneticPr fontId="2"/>
  </si>
  <si>
    <t>（3）　貨　物　輸　送　状　況　</t>
    <rPh sb="4" eb="5">
      <t>カ</t>
    </rPh>
    <rPh sb="6" eb="7">
      <t>ブツ</t>
    </rPh>
    <rPh sb="8" eb="9">
      <t>ユ</t>
    </rPh>
    <rPh sb="10" eb="11">
      <t>ソウ</t>
    </rPh>
    <rPh sb="12" eb="13">
      <t>ジョウ</t>
    </rPh>
    <rPh sb="14" eb="15">
      <t>キョウ</t>
    </rPh>
    <phoneticPr fontId="2"/>
  </si>
  <si>
    <t>（4）　貨　物　輸　送　状　況　</t>
    <rPh sb="4" eb="5">
      <t>カ</t>
    </rPh>
    <rPh sb="6" eb="7">
      <t>ブツ</t>
    </rPh>
    <rPh sb="8" eb="9">
      <t>ユ</t>
    </rPh>
    <rPh sb="10" eb="11">
      <t>ソウ</t>
    </rPh>
    <rPh sb="12" eb="13">
      <t>ジョウ</t>
    </rPh>
    <rPh sb="14" eb="15">
      <t>キョウ</t>
    </rPh>
    <phoneticPr fontId="2"/>
  </si>
  <si>
    <t>（2）　乗　降　客　</t>
    <rPh sb="4" eb="5">
      <t>ジョウ</t>
    </rPh>
    <rPh sb="6" eb="7">
      <t>フ</t>
    </rPh>
    <rPh sb="8" eb="9">
      <t>キャク</t>
    </rPh>
    <phoneticPr fontId="2"/>
  </si>
  <si>
    <t xml:space="preserve">  人  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</si>
</sst>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176" formatCode="#,##0_ "/>
    <numFmt numFmtId="177" formatCode="#,##0_);[Red]\(#,##0\)"/>
    <numFmt numFmtId="178" formatCode="0_);[Red]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strike/>
      <sz val="9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.2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4">
    <xf numFmtId="0" fontId="0" fillId="0" borderId="0" xfId="0"/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5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 indent="1"/>
    </xf>
    <xf numFmtId="177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indent="15"/>
    </xf>
    <xf numFmtId="0" fontId="7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center" vertical="center" shrinkToFit="1"/>
    </xf>
    <xf numFmtId="49" fontId="10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 indent="15"/>
    </xf>
    <xf numFmtId="0" fontId="9" fillId="0" borderId="9" xfId="0" applyFont="1" applyFill="1" applyBorder="1" applyAlignment="1">
      <alignment horizontal="left" vertical="center" indent="15"/>
    </xf>
    <xf numFmtId="178" fontId="5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6" fillId="0" borderId="3" xfId="0" applyNumberFormat="1" applyFont="1" applyFill="1" applyBorder="1" applyAlignment="1">
      <alignment horizontal="center" vertical="center" shrinkToFit="1"/>
    </xf>
    <xf numFmtId="178" fontId="7" fillId="0" borderId="0" xfId="0" applyNumberFormat="1" applyFont="1" applyFill="1" applyAlignment="1">
      <alignment vertical="center"/>
    </xf>
    <xf numFmtId="178" fontId="4" fillId="0" borderId="3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vertical="center"/>
    </xf>
    <xf numFmtId="178" fontId="4" fillId="0" borderId="5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horizontal="center" vertical="center"/>
    </xf>
    <xf numFmtId="38" fontId="4" fillId="0" borderId="0" xfId="1" applyFont="1" applyFill="1" applyBorder="1" applyAlignment="1">
      <alignment vertical="center" shrinkToFit="1"/>
    </xf>
    <xf numFmtId="38" fontId="8" fillId="0" borderId="19" xfId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38" fontId="9" fillId="0" borderId="18" xfId="1" applyFont="1" applyFill="1" applyBorder="1" applyAlignment="1">
      <alignment vertical="center" shrinkToFit="1"/>
    </xf>
    <xf numFmtId="38" fontId="9" fillId="0" borderId="21" xfId="1" applyFont="1" applyFill="1" applyBorder="1" applyAlignment="1">
      <alignment vertical="center" shrinkToFit="1"/>
    </xf>
    <xf numFmtId="38" fontId="8" fillId="0" borderId="22" xfId="1" applyFont="1" applyFill="1" applyBorder="1" applyAlignment="1">
      <alignment horizontal="right" vertical="center" shrinkToFit="1"/>
    </xf>
    <xf numFmtId="38" fontId="4" fillId="0" borderId="18" xfId="1" applyFont="1" applyFill="1" applyBorder="1" applyAlignment="1">
      <alignment horizontal="right" vertical="center" shrinkToFit="1"/>
    </xf>
    <xf numFmtId="38" fontId="4" fillId="0" borderId="20" xfId="1" applyFont="1" applyFill="1" applyBorder="1" applyAlignment="1">
      <alignment horizontal="right" vertical="center" shrinkToFit="1"/>
    </xf>
    <xf numFmtId="38" fontId="8" fillId="0" borderId="0" xfId="1" applyFont="1" applyFill="1" applyBorder="1" applyAlignment="1">
      <alignment vertical="center" shrinkToFit="1"/>
    </xf>
    <xf numFmtId="38" fontId="4" fillId="0" borderId="19" xfId="1" applyFont="1" applyFill="1" applyBorder="1" applyAlignment="1">
      <alignment horizontal="right" vertical="center" shrinkToFit="1"/>
    </xf>
    <xf numFmtId="38" fontId="10" fillId="0" borderId="19" xfId="1" applyFont="1" applyFill="1" applyBorder="1" applyAlignment="1">
      <alignment horizontal="right" vertical="center" shrinkToFit="1"/>
    </xf>
    <xf numFmtId="38" fontId="9" fillId="0" borderId="19" xfId="1" applyFont="1" applyFill="1" applyBorder="1" applyAlignment="1">
      <alignment vertical="center" shrinkToFit="1"/>
    </xf>
    <xf numFmtId="38" fontId="10" fillId="0" borderId="19" xfId="1" applyFont="1" applyFill="1" applyBorder="1" applyAlignment="1">
      <alignment horizontal="center" vertical="center" shrinkToFit="1"/>
    </xf>
    <xf numFmtId="38" fontId="10" fillId="0" borderId="22" xfId="1" applyFont="1" applyFill="1" applyBorder="1" applyAlignment="1">
      <alignment horizontal="center" vertical="center" shrinkToFit="1"/>
    </xf>
    <xf numFmtId="38" fontId="10" fillId="0" borderId="24" xfId="1" applyFont="1" applyFill="1" applyBorder="1" applyAlignment="1">
      <alignment horizontal="center" vertical="center" shrinkToFit="1"/>
    </xf>
    <xf numFmtId="38" fontId="8" fillId="0" borderId="25" xfId="1" applyFont="1" applyFill="1" applyBorder="1" applyAlignment="1">
      <alignment horizontal="right" vertical="center" shrinkToFit="1"/>
    </xf>
    <xf numFmtId="38" fontId="8" fillId="0" borderId="26" xfId="1" applyFont="1" applyFill="1" applyBorder="1" applyAlignment="1">
      <alignment horizontal="right" vertical="center" shrinkToFit="1"/>
    </xf>
    <xf numFmtId="38" fontId="8" fillId="0" borderId="19" xfId="1" applyFont="1" applyFill="1" applyBorder="1" applyAlignment="1">
      <alignment vertical="center" shrinkToFit="1"/>
    </xf>
    <xf numFmtId="38" fontId="4" fillId="0" borderId="27" xfId="1" applyFont="1" applyFill="1" applyBorder="1" applyAlignment="1">
      <alignment horizontal="right" vertical="center" shrinkToFit="1"/>
    </xf>
    <xf numFmtId="38" fontId="4" fillId="0" borderId="18" xfId="1" applyFont="1" applyFill="1" applyBorder="1" applyAlignment="1">
      <alignment vertical="center" shrinkToFit="1"/>
    </xf>
    <xf numFmtId="38" fontId="4" fillId="0" borderId="29" xfId="1" applyFont="1" applyFill="1" applyBorder="1" applyAlignment="1">
      <alignment horizontal="right" vertical="center" shrinkToFit="1"/>
    </xf>
    <xf numFmtId="38" fontId="4" fillId="0" borderId="30" xfId="1" applyFont="1" applyFill="1" applyBorder="1" applyAlignment="1">
      <alignment horizontal="right" vertical="center" shrinkToFit="1"/>
    </xf>
    <xf numFmtId="38" fontId="4" fillId="0" borderId="31" xfId="1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38" fontId="9" fillId="0" borderId="0" xfId="1" applyFont="1" applyFill="1" applyBorder="1" applyAlignment="1">
      <alignment vertical="center" shrinkToFit="1"/>
    </xf>
    <xf numFmtId="38" fontId="10" fillId="0" borderId="0" xfId="1" applyFont="1" applyFill="1" applyBorder="1" applyAlignment="1">
      <alignment horizontal="right" vertical="center" shrinkToFit="1"/>
    </xf>
    <xf numFmtId="38" fontId="9" fillId="0" borderId="0" xfId="1" applyFont="1" applyFill="1" applyAlignment="1">
      <alignment horizontal="right" vertical="center" shrinkToFit="1"/>
    </xf>
    <xf numFmtId="38" fontId="9" fillId="0" borderId="2" xfId="1" applyFont="1" applyFill="1" applyBorder="1" applyAlignment="1">
      <alignment horizontal="right" vertical="center" shrinkToFit="1"/>
    </xf>
    <xf numFmtId="38" fontId="10" fillId="0" borderId="24" xfId="1" applyFont="1" applyFill="1" applyBorder="1" applyAlignment="1">
      <alignment horizontal="right" vertical="center" shrinkToFit="1"/>
    </xf>
    <xf numFmtId="38" fontId="4" fillId="0" borderId="25" xfId="1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2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horizontal="right" vertical="center" shrinkToFit="1"/>
    </xf>
    <xf numFmtId="177" fontId="4" fillId="0" borderId="0" xfId="0" applyNumberFormat="1" applyFont="1" applyFill="1" applyBorder="1" applyAlignment="1">
      <alignment horizontal="right" vertical="center" shrinkToFit="1"/>
    </xf>
    <xf numFmtId="177" fontId="4" fillId="0" borderId="0" xfId="0" applyNumberFormat="1" applyFont="1" applyFill="1" applyAlignment="1">
      <alignment vertical="center" shrinkToFit="1"/>
    </xf>
    <xf numFmtId="176" fontId="4" fillId="0" borderId="0" xfId="0" applyNumberFormat="1" applyFont="1" applyFill="1" applyAlignment="1">
      <alignment horizontal="right" vertical="center" shrinkToFit="1"/>
    </xf>
    <xf numFmtId="178" fontId="4" fillId="0" borderId="0" xfId="0" applyNumberFormat="1" applyFont="1" applyFill="1" applyAlignment="1">
      <alignment horizontal="right" vertical="center" shrinkToFit="1"/>
    </xf>
    <xf numFmtId="177" fontId="8" fillId="0" borderId="26" xfId="0" applyNumberFormat="1" applyFont="1" applyFill="1" applyBorder="1" applyAlignment="1">
      <alignment horizontal="right" vertical="center" shrinkToFit="1"/>
    </xf>
    <xf numFmtId="177" fontId="8" fillId="0" borderId="19" xfId="0" applyNumberFormat="1" applyFont="1" applyFill="1" applyBorder="1" applyAlignment="1">
      <alignment horizontal="right" vertical="center" shrinkToFit="1"/>
    </xf>
    <xf numFmtId="177" fontId="8" fillId="0" borderId="22" xfId="0" applyNumberFormat="1" applyFont="1" applyFill="1" applyBorder="1" applyAlignment="1">
      <alignment horizontal="right" vertical="center" shrinkToFit="1"/>
    </xf>
    <xf numFmtId="177" fontId="8" fillId="0" borderId="24" xfId="0" applyNumberFormat="1" applyFont="1" applyFill="1" applyBorder="1" applyAlignment="1">
      <alignment horizontal="right" vertical="center" shrinkToFit="1"/>
    </xf>
    <xf numFmtId="42" fontId="4" fillId="0" borderId="0" xfId="0" applyNumberFormat="1" applyFont="1" applyFill="1" applyBorder="1" applyAlignment="1">
      <alignment horizontal="right" vertical="center" shrinkToFit="1"/>
    </xf>
    <xf numFmtId="177" fontId="4" fillId="0" borderId="26" xfId="0" applyNumberFormat="1" applyFont="1" applyFill="1" applyBorder="1" applyAlignment="1">
      <alignment horizontal="right" vertical="center" shrinkToFit="1"/>
    </xf>
    <xf numFmtId="177" fontId="4" fillId="0" borderId="18" xfId="0" applyNumberFormat="1" applyFont="1" applyFill="1" applyBorder="1" applyAlignment="1">
      <alignment horizontal="right" vertical="center" shrinkToFit="1"/>
    </xf>
    <xf numFmtId="178" fontId="4" fillId="0" borderId="18" xfId="0" applyNumberFormat="1" applyFont="1" applyFill="1" applyBorder="1" applyAlignment="1">
      <alignment horizontal="right" vertical="center" shrinkToFit="1"/>
    </xf>
    <xf numFmtId="178" fontId="4" fillId="0" borderId="28" xfId="0" applyNumberFormat="1" applyFont="1" applyFill="1" applyBorder="1" applyAlignment="1">
      <alignment horizontal="right" vertical="center" shrinkToFit="1"/>
    </xf>
    <xf numFmtId="42" fontId="4" fillId="0" borderId="18" xfId="0" applyNumberFormat="1" applyFont="1" applyFill="1" applyBorder="1" applyAlignment="1">
      <alignment horizontal="right" vertical="center" shrinkToFit="1"/>
    </xf>
    <xf numFmtId="177" fontId="4" fillId="0" borderId="32" xfId="0" applyNumberFormat="1" applyFont="1" applyFill="1" applyBorder="1" applyAlignment="1">
      <alignment horizontal="right" vertical="center" shrinkToFit="1"/>
    </xf>
    <xf numFmtId="177" fontId="4" fillId="0" borderId="20" xfId="0" applyNumberFormat="1" applyFont="1" applyFill="1" applyBorder="1" applyAlignment="1">
      <alignment horizontal="right" vertical="center" shrinkToFit="1"/>
    </xf>
    <xf numFmtId="178" fontId="4" fillId="0" borderId="21" xfId="0" applyNumberFormat="1" applyFont="1" applyFill="1" applyBorder="1" applyAlignment="1">
      <alignment horizontal="right" vertical="center" shrinkToFit="1"/>
    </xf>
    <xf numFmtId="178" fontId="4" fillId="0" borderId="31" xfId="0" applyNumberFormat="1" applyFont="1" applyFill="1" applyBorder="1" applyAlignment="1">
      <alignment horizontal="right" vertical="center" shrinkToFit="1"/>
    </xf>
    <xf numFmtId="177" fontId="4" fillId="0" borderId="19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42" fontId="4" fillId="0" borderId="19" xfId="0" applyNumberFormat="1" applyFont="1" applyFill="1" applyBorder="1" applyAlignment="1">
      <alignment horizontal="right" vertical="center" shrinkToFit="1"/>
    </xf>
    <xf numFmtId="42" fontId="8" fillId="0" borderId="34" xfId="0" applyNumberFormat="1" applyFont="1" applyFill="1" applyBorder="1" applyAlignment="1">
      <alignment horizontal="right" vertical="center" shrinkToFit="1"/>
    </xf>
    <xf numFmtId="42" fontId="8" fillId="0" borderId="18" xfId="0" applyNumberFormat="1" applyFont="1" applyFill="1" applyBorder="1" applyAlignment="1">
      <alignment horizontal="right" vertical="center" shrinkToFit="1"/>
    </xf>
    <xf numFmtId="42" fontId="8" fillId="0" borderId="19" xfId="0" applyNumberFormat="1" applyFont="1" applyFill="1" applyBorder="1" applyAlignment="1">
      <alignment horizontal="right" vertical="center" shrinkToFit="1"/>
    </xf>
    <xf numFmtId="177" fontId="4" fillId="0" borderId="28" xfId="0" applyNumberFormat="1" applyFont="1" applyFill="1" applyBorder="1" applyAlignment="1">
      <alignment horizontal="right" vertical="center" shrinkToFit="1"/>
    </xf>
    <xf numFmtId="177" fontId="4" fillId="0" borderId="21" xfId="0" applyNumberFormat="1" applyFont="1" applyFill="1" applyBorder="1" applyAlignment="1">
      <alignment horizontal="right" vertical="center" shrinkToFit="1"/>
    </xf>
    <xf numFmtId="177" fontId="4" fillId="0" borderId="31" xfId="0" applyNumberFormat="1" applyFont="1" applyFill="1" applyBorder="1" applyAlignment="1">
      <alignment horizontal="right" vertical="center" shrinkToFit="1"/>
    </xf>
    <xf numFmtId="38" fontId="9" fillId="0" borderId="19" xfId="1" applyFont="1" applyFill="1" applyBorder="1" applyAlignment="1">
      <alignment horizontal="right" vertical="center" shrinkToFit="1"/>
    </xf>
    <xf numFmtId="178" fontId="4" fillId="0" borderId="23" xfId="0" applyNumberFormat="1" applyFont="1" applyFill="1" applyBorder="1" applyAlignment="1">
      <alignment horizontal="right" vertical="center" shrinkToFit="1"/>
    </xf>
    <xf numFmtId="38" fontId="9" fillId="0" borderId="18" xfId="1" applyFont="1" applyFill="1" applyBorder="1" applyAlignment="1">
      <alignment horizontal="right" vertical="center" shrinkToFit="1"/>
    </xf>
    <xf numFmtId="38" fontId="9" fillId="0" borderId="18" xfId="1" applyFont="1" applyFill="1" applyBorder="1" applyAlignment="1">
      <alignment horizontal="right" vertical="center"/>
    </xf>
    <xf numFmtId="38" fontId="9" fillId="0" borderId="36" xfId="1" applyFont="1" applyFill="1" applyBorder="1" applyAlignment="1">
      <alignment vertical="center" shrinkToFit="1"/>
    </xf>
    <xf numFmtId="38" fontId="9" fillId="0" borderId="20" xfId="1" applyFont="1" applyFill="1" applyBorder="1" applyAlignment="1">
      <alignment horizontal="right" vertical="center" shrinkToFit="1"/>
    </xf>
    <xf numFmtId="38" fontId="10" fillId="0" borderId="18" xfId="1" applyFont="1" applyFill="1" applyBorder="1" applyAlignment="1">
      <alignment horizontal="right" vertical="center" shrinkToFit="1"/>
    </xf>
    <xf numFmtId="38" fontId="4" fillId="0" borderId="28" xfId="1" applyFont="1" applyFill="1" applyBorder="1" applyAlignment="1">
      <alignment horizontal="right" vertical="center" shrinkToFit="1"/>
    </xf>
    <xf numFmtId="0" fontId="0" fillId="0" borderId="0" xfId="0" applyFill="1"/>
    <xf numFmtId="42" fontId="4" fillId="0" borderId="20" xfId="0" applyNumberFormat="1" applyFont="1" applyFill="1" applyBorder="1" applyAlignment="1">
      <alignment horizontal="right" vertical="center" shrinkToFit="1"/>
    </xf>
    <xf numFmtId="42" fontId="4" fillId="0" borderId="35" xfId="0" applyNumberFormat="1" applyFont="1" applyFill="1" applyBorder="1" applyAlignment="1">
      <alignment horizontal="right" vertical="center" shrinkToFit="1"/>
    </xf>
    <xf numFmtId="42" fontId="4" fillId="0" borderId="23" xfId="0" applyNumberFormat="1" applyFont="1" applyFill="1" applyBorder="1" applyAlignment="1">
      <alignment horizontal="right" vertical="center" shrinkToFit="1"/>
    </xf>
    <xf numFmtId="42" fontId="4" fillId="0" borderId="2" xfId="0" applyNumberFormat="1" applyFont="1" applyFill="1" applyBorder="1" applyAlignment="1">
      <alignment horizontal="right" vertical="center" shrinkToFit="1"/>
    </xf>
    <xf numFmtId="177" fontId="4" fillId="0" borderId="3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>
      <alignment horizontal="center" vertical="center" shrinkToFit="1"/>
    </xf>
    <xf numFmtId="178" fontId="6" fillId="0" borderId="5" xfId="0" applyNumberFormat="1" applyFont="1" applyFill="1" applyBorder="1" applyAlignment="1">
      <alignment horizontal="center" vertical="center" shrinkToFit="1"/>
    </xf>
    <xf numFmtId="38" fontId="9" fillId="0" borderId="22" xfId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 shrinkToFit="1"/>
    </xf>
    <xf numFmtId="38" fontId="10" fillId="0" borderId="22" xfId="1" applyFont="1" applyFill="1" applyBorder="1" applyAlignment="1">
      <alignment horizontal="right" vertical="center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22" xfId="0" applyNumberFormat="1" applyFont="1" applyFill="1" applyBorder="1" applyAlignment="1">
      <alignment horizontal="right" vertical="center" shrinkToFit="1"/>
    </xf>
    <xf numFmtId="177" fontId="4" fillId="0" borderId="24" xfId="0" applyNumberFormat="1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horizontal="right" vertical="center" shrinkToFit="1"/>
    </xf>
    <xf numFmtId="38" fontId="8" fillId="0" borderId="0" xfId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38" fontId="9" fillId="0" borderId="22" xfId="1" applyFont="1" applyFill="1" applyBorder="1" applyAlignment="1">
      <alignment vertical="center" shrinkToFit="1"/>
    </xf>
    <xf numFmtId="38" fontId="10" fillId="0" borderId="22" xfId="1" applyFont="1" applyFill="1" applyBorder="1" applyAlignment="1">
      <alignment vertical="center" shrinkToFit="1"/>
    </xf>
    <xf numFmtId="38" fontId="9" fillId="0" borderId="28" xfId="1" applyFont="1" applyFill="1" applyBorder="1" applyAlignment="1">
      <alignment vertical="center" shrinkToFit="1"/>
    </xf>
    <xf numFmtId="38" fontId="9" fillId="0" borderId="33" xfId="1" applyFont="1" applyFill="1" applyBorder="1" applyAlignment="1">
      <alignment vertical="center" shrinkToFit="1"/>
    </xf>
    <xf numFmtId="38" fontId="9" fillId="0" borderId="28" xfId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" vertical="center" shrinkToFit="1"/>
    </xf>
    <xf numFmtId="178" fontId="6" fillId="0" borderId="4" xfId="0" applyNumberFormat="1" applyFont="1" applyFill="1" applyBorder="1" applyAlignment="1">
      <alignment horizontal="center" vertical="center" shrinkToFit="1"/>
    </xf>
    <xf numFmtId="177" fontId="6" fillId="0" borderId="5" xfId="0" applyNumberFormat="1" applyFont="1" applyFill="1" applyBorder="1" applyAlignment="1">
      <alignment horizontal="center" vertical="center" shrinkToFit="1"/>
    </xf>
    <xf numFmtId="177" fontId="6" fillId="0" borderId="4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left" vertical="center"/>
    </xf>
    <xf numFmtId="177" fontId="4" fillId="0" borderId="15" xfId="0" applyNumberFormat="1" applyFont="1" applyFill="1" applyBorder="1" applyAlignment="1">
      <alignment horizontal="left" vertical="center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26"/>
  <sheetViews>
    <sheetView showGridLines="0" tabSelected="1" view="pageBreakPreview" zoomScale="85" zoomScaleNormal="100" zoomScaleSheetLayoutView="85" workbookViewId="0">
      <selection activeCell="B1" sqref="B1"/>
    </sheetView>
  </sheetViews>
  <sheetFormatPr defaultColWidth="9.75" defaultRowHeight="14.45" customHeight="1" x14ac:dyDescent="0.15"/>
  <cols>
    <col min="1" max="1" width="1.5" style="11" customWidth="1"/>
    <col min="2" max="2" width="6.625" style="19" customWidth="1"/>
    <col min="3" max="3" width="5.625" style="20" customWidth="1"/>
    <col min="4" max="4" width="3.625" style="20" customWidth="1"/>
    <col min="5" max="5" width="3.625" style="11" customWidth="1"/>
    <col min="6" max="7" width="9.125" style="11" customWidth="1"/>
    <col min="8" max="13" width="8.125" style="11" customWidth="1"/>
    <col min="14" max="14" width="6.125" style="11" customWidth="1"/>
    <col min="15" max="16" width="7.625" style="21" customWidth="1"/>
    <col min="17" max="20" width="7.625" style="11" customWidth="1"/>
    <col min="21" max="22" width="7.625" style="37" customWidth="1"/>
    <col min="23" max="24" width="7.625" style="11" customWidth="1"/>
    <col min="25" max="25" width="9.625" style="37" customWidth="1"/>
    <col min="26" max="26" width="5.875" style="11" customWidth="1"/>
    <col min="27" max="27" width="6.5" style="11" customWidth="1"/>
    <col min="28" max="33" width="5.875" style="11" customWidth="1"/>
    <col min="34" max="35" width="5.875" style="37" customWidth="1"/>
    <col min="36" max="16384" width="9.75" style="11"/>
  </cols>
  <sheetData>
    <row r="1" spans="2:39" s="1" customFormat="1" ht="18" customHeight="1" x14ac:dyDescent="0.15">
      <c r="L1" s="2"/>
      <c r="M1" s="2" t="s">
        <v>26</v>
      </c>
      <c r="N1" s="2"/>
      <c r="O1" s="3" t="s">
        <v>6</v>
      </c>
      <c r="Q1" s="4"/>
      <c r="R1" s="4"/>
      <c r="U1" s="34"/>
      <c r="V1" s="34"/>
      <c r="Y1" s="34"/>
      <c r="AH1" s="34"/>
      <c r="AI1" s="34"/>
    </row>
    <row r="2" spans="2:39" s="5" customFormat="1" ht="15" customHeight="1" x14ac:dyDescent="0.15">
      <c r="O2" s="9"/>
      <c r="P2" s="9"/>
      <c r="Q2" s="9"/>
      <c r="R2" s="9"/>
      <c r="U2" s="35"/>
      <c r="V2" s="35"/>
      <c r="Y2" s="35"/>
      <c r="AH2" s="35"/>
      <c r="AI2" s="35"/>
    </row>
    <row r="3" spans="2:39" s="5" customFormat="1" ht="15" customHeight="1" x14ac:dyDescent="0.15">
      <c r="L3" s="10"/>
      <c r="M3" s="10" t="s">
        <v>68</v>
      </c>
      <c r="N3" s="10"/>
      <c r="O3" s="11" t="s">
        <v>67</v>
      </c>
      <c r="U3" s="35"/>
      <c r="V3" s="35"/>
      <c r="Y3" s="35"/>
      <c r="AH3" s="35"/>
      <c r="AI3" s="35"/>
    </row>
    <row r="4" spans="2:39" s="5" customFormat="1" ht="15" customHeight="1" thickBot="1" x14ac:dyDescent="0.2">
      <c r="B4" s="7" t="s">
        <v>0</v>
      </c>
      <c r="AH4" s="35"/>
      <c r="AI4" s="35"/>
    </row>
    <row r="5" spans="2:39" s="5" customFormat="1" ht="18" customHeight="1" thickTop="1" x14ac:dyDescent="0.15">
      <c r="B5" s="154" t="s">
        <v>64</v>
      </c>
      <c r="C5" s="154"/>
      <c r="D5" s="154"/>
      <c r="E5" s="155"/>
      <c r="F5" s="160" t="s">
        <v>50</v>
      </c>
      <c r="G5" s="161"/>
      <c r="H5" s="164" t="s">
        <v>52</v>
      </c>
      <c r="I5" s="165"/>
      <c r="J5" s="165"/>
      <c r="K5" s="165"/>
      <c r="L5" s="165"/>
      <c r="M5" s="165"/>
      <c r="N5" s="8"/>
      <c r="O5" s="166" t="s">
        <v>53</v>
      </c>
      <c r="P5" s="167"/>
      <c r="Q5" s="168" t="s">
        <v>36</v>
      </c>
      <c r="R5" s="169"/>
      <c r="S5" s="169"/>
      <c r="T5" s="169"/>
      <c r="U5" s="169"/>
      <c r="V5" s="169"/>
      <c r="W5" s="169"/>
      <c r="X5" s="170"/>
      <c r="Y5" s="172" t="s">
        <v>51</v>
      </c>
      <c r="AB5" s="8"/>
      <c r="AC5" s="8"/>
      <c r="AD5" s="42"/>
      <c r="AE5" s="42"/>
      <c r="AF5" s="8"/>
      <c r="AG5" s="8"/>
      <c r="AH5" s="8"/>
      <c r="AI5" s="8"/>
      <c r="AJ5" s="8"/>
      <c r="AK5" s="8"/>
      <c r="AL5" s="8"/>
      <c r="AM5" s="8"/>
    </row>
    <row r="6" spans="2:39" s="5" customFormat="1" ht="18" customHeight="1" x14ac:dyDescent="0.15">
      <c r="B6" s="156"/>
      <c r="C6" s="156"/>
      <c r="D6" s="156"/>
      <c r="E6" s="157"/>
      <c r="F6" s="162"/>
      <c r="G6" s="163"/>
      <c r="H6" s="152" t="s">
        <v>49</v>
      </c>
      <c r="I6" s="153"/>
      <c r="J6" s="152" t="s">
        <v>48</v>
      </c>
      <c r="K6" s="153"/>
      <c r="L6" s="152" t="s">
        <v>16</v>
      </c>
      <c r="M6" s="153"/>
      <c r="N6" s="8"/>
      <c r="O6" s="171" t="s">
        <v>44</v>
      </c>
      <c r="P6" s="153"/>
      <c r="Q6" s="150" t="s">
        <v>10</v>
      </c>
      <c r="R6" s="151"/>
      <c r="S6" s="152" t="s">
        <v>28</v>
      </c>
      <c r="T6" s="153"/>
      <c r="U6" s="150" t="s">
        <v>34</v>
      </c>
      <c r="V6" s="151"/>
      <c r="W6" s="150" t="s">
        <v>35</v>
      </c>
      <c r="X6" s="151"/>
      <c r="Y6" s="173"/>
      <c r="AB6" s="8"/>
      <c r="AC6" s="8"/>
      <c r="AD6" s="42"/>
      <c r="AE6" s="42"/>
      <c r="AF6" s="8"/>
      <c r="AG6" s="8"/>
      <c r="AH6" s="8"/>
      <c r="AI6" s="8"/>
      <c r="AJ6" s="8"/>
      <c r="AK6" s="8"/>
      <c r="AL6" s="8"/>
      <c r="AM6" s="8"/>
    </row>
    <row r="7" spans="2:39" s="13" customFormat="1" ht="18" customHeight="1" x14ac:dyDescent="0.15">
      <c r="B7" s="158"/>
      <c r="C7" s="158"/>
      <c r="D7" s="158"/>
      <c r="E7" s="159"/>
      <c r="F7" s="127" t="s">
        <v>1</v>
      </c>
      <c r="G7" s="127" t="s">
        <v>15</v>
      </c>
      <c r="H7" s="127" t="s">
        <v>1</v>
      </c>
      <c r="I7" s="127" t="s">
        <v>15</v>
      </c>
      <c r="J7" s="127" t="s">
        <v>1</v>
      </c>
      <c r="K7" s="127" t="s">
        <v>15</v>
      </c>
      <c r="L7" s="28" t="s">
        <v>1</v>
      </c>
      <c r="M7" s="127" t="s">
        <v>15</v>
      </c>
      <c r="N7" s="8"/>
      <c r="O7" s="127" t="s">
        <v>1</v>
      </c>
      <c r="P7" s="127" t="s">
        <v>15</v>
      </c>
      <c r="Q7" s="36" t="s">
        <v>1</v>
      </c>
      <c r="R7" s="36" t="s">
        <v>15</v>
      </c>
      <c r="S7" s="28" t="s">
        <v>1</v>
      </c>
      <c r="T7" s="28" t="s">
        <v>15</v>
      </c>
      <c r="U7" s="36" t="s">
        <v>1</v>
      </c>
      <c r="V7" s="36" t="s">
        <v>15</v>
      </c>
      <c r="W7" s="36" t="s">
        <v>1</v>
      </c>
      <c r="X7" s="36" t="s">
        <v>15</v>
      </c>
      <c r="Y7" s="128" t="s">
        <v>14</v>
      </c>
      <c r="Z7" s="43"/>
      <c r="AA7" s="43"/>
      <c r="AB7" s="14"/>
      <c r="AC7" s="14"/>
      <c r="AD7" s="14"/>
      <c r="AE7" s="14"/>
      <c r="AF7" s="14"/>
      <c r="AG7" s="14"/>
      <c r="AH7" s="14"/>
      <c r="AI7" s="14"/>
    </row>
    <row r="8" spans="2:39" s="18" customFormat="1" ht="18" customHeight="1" x14ac:dyDescent="0.15">
      <c r="B8" s="130" t="s">
        <v>58</v>
      </c>
      <c r="C8" s="139" t="s">
        <v>13</v>
      </c>
      <c r="D8" s="174" t="s">
        <v>40</v>
      </c>
      <c r="E8" s="175"/>
      <c r="F8" s="74">
        <v>7524</v>
      </c>
      <c r="G8" s="74">
        <v>7478</v>
      </c>
      <c r="H8" s="74">
        <v>6162</v>
      </c>
      <c r="I8" s="74">
        <v>6136</v>
      </c>
      <c r="J8" s="74">
        <v>5124</v>
      </c>
      <c r="K8" s="74">
        <v>5112</v>
      </c>
      <c r="L8" s="76">
        <v>306</v>
      </c>
      <c r="M8" s="76">
        <v>305</v>
      </c>
      <c r="O8" s="76">
        <v>732</v>
      </c>
      <c r="P8" s="76">
        <v>719</v>
      </c>
      <c r="Q8" s="76">
        <v>78</v>
      </c>
      <c r="R8" s="76">
        <v>78</v>
      </c>
      <c r="S8" s="76">
        <v>438</v>
      </c>
      <c r="T8" s="76">
        <v>436</v>
      </c>
      <c r="U8" s="131">
        <v>520</v>
      </c>
      <c r="V8" s="131">
        <v>518</v>
      </c>
      <c r="W8" s="131">
        <v>326</v>
      </c>
      <c r="X8" s="131">
        <v>291</v>
      </c>
      <c r="Y8" s="74">
        <v>19</v>
      </c>
      <c r="AD8" s="44"/>
      <c r="AE8" s="44"/>
    </row>
    <row r="9" spans="2:39" s="5" customFormat="1" ht="18" customHeight="1" x14ac:dyDescent="0.15">
      <c r="B9" s="130">
        <v>28</v>
      </c>
      <c r="C9" s="130"/>
      <c r="D9" s="176" t="s">
        <v>45</v>
      </c>
      <c r="E9" s="177"/>
      <c r="F9" s="131">
        <v>6810</v>
      </c>
      <c r="G9" s="131">
        <v>6877</v>
      </c>
      <c r="H9" s="131">
        <v>6066</v>
      </c>
      <c r="I9" s="131">
        <v>6039</v>
      </c>
      <c r="J9" s="131">
        <v>5204</v>
      </c>
      <c r="K9" s="131">
        <v>5181</v>
      </c>
      <c r="L9" s="113">
        <v>216</v>
      </c>
      <c r="M9" s="113">
        <v>215</v>
      </c>
      <c r="N9" s="59"/>
      <c r="O9" s="113">
        <v>646</v>
      </c>
      <c r="P9" s="113">
        <v>643</v>
      </c>
      <c r="Q9" s="129">
        <v>36</v>
      </c>
      <c r="R9" s="129">
        <v>36</v>
      </c>
      <c r="S9" s="129">
        <v>154</v>
      </c>
      <c r="T9" s="129">
        <v>152</v>
      </c>
      <c r="U9" s="129">
        <v>422</v>
      </c>
      <c r="V9" s="129">
        <v>395</v>
      </c>
      <c r="W9" s="129">
        <v>132</v>
      </c>
      <c r="X9" s="129">
        <v>126</v>
      </c>
      <c r="Y9" s="142">
        <v>129</v>
      </c>
      <c r="AD9" s="35"/>
      <c r="AE9" s="35"/>
    </row>
    <row r="10" spans="2:39" s="18" customFormat="1" ht="18" customHeight="1" x14ac:dyDescent="0.15">
      <c r="B10" s="141">
        <v>29</v>
      </c>
      <c r="C10" s="130"/>
      <c r="D10" s="148" t="s">
        <v>57</v>
      </c>
      <c r="E10" s="149"/>
      <c r="F10" s="75">
        <f>SUM(H10,Q10,S10,U10,W10)</f>
        <v>6200</v>
      </c>
      <c r="G10" s="75">
        <f>SUM(I10,R10,T10,V10,X10,Y10)</f>
        <v>6430</v>
      </c>
      <c r="H10" s="75">
        <f>SUM(J10,L10,O10)</f>
        <v>6006</v>
      </c>
      <c r="I10" s="75">
        <f>SUM(K10,M10,P10)</f>
        <v>5973</v>
      </c>
      <c r="J10" s="75">
        <f>SUM(J12:J23)</f>
        <v>5110</v>
      </c>
      <c r="K10" s="75">
        <f>SUM(K12:K23)</f>
        <v>5085</v>
      </c>
      <c r="L10" s="58">
        <f>SUM(L12:L23)</f>
        <v>216</v>
      </c>
      <c r="M10" s="58">
        <f>SUM(M12:M23)</f>
        <v>216</v>
      </c>
      <c r="N10" s="59"/>
      <c r="O10" s="58">
        <f>SUM(O12:O23)</f>
        <v>680</v>
      </c>
      <c r="P10" s="58">
        <f>SUM(P12:P23)</f>
        <v>672</v>
      </c>
      <c r="Q10" s="132" t="s">
        <v>25</v>
      </c>
      <c r="R10" s="132" t="s">
        <v>25</v>
      </c>
      <c r="S10" s="132">
        <f t="shared" ref="S10:V10" si="0">SUM(S12:S23)</f>
        <v>94</v>
      </c>
      <c r="T10" s="132">
        <f t="shared" si="0"/>
        <v>94</v>
      </c>
      <c r="U10" s="132">
        <f t="shared" si="0"/>
        <v>100</v>
      </c>
      <c r="V10" s="132">
        <f t="shared" si="0"/>
        <v>100</v>
      </c>
      <c r="W10" s="132" t="s">
        <v>25</v>
      </c>
      <c r="X10" s="132" t="s">
        <v>25</v>
      </c>
      <c r="Y10" s="143">
        <f>SUM(Y12:Y23)</f>
        <v>263</v>
      </c>
      <c r="AD10" s="44"/>
      <c r="AE10" s="44"/>
    </row>
    <row r="11" spans="2:39" s="18" customFormat="1" ht="9" customHeight="1" x14ac:dyDescent="0.15">
      <c r="B11" s="141"/>
      <c r="C11" s="130"/>
      <c r="D11" s="130"/>
      <c r="E11" s="29"/>
      <c r="F11" s="81"/>
      <c r="G11" s="81"/>
      <c r="H11" s="78"/>
      <c r="I11" s="78"/>
      <c r="J11" s="78"/>
      <c r="K11" s="74"/>
      <c r="L11" s="58"/>
      <c r="M11" s="58"/>
      <c r="N11" s="59"/>
      <c r="O11" s="58"/>
      <c r="P11" s="60"/>
      <c r="Q11" s="61"/>
      <c r="R11" s="61"/>
      <c r="S11" s="61"/>
      <c r="T11" s="62"/>
      <c r="U11" s="61"/>
      <c r="V11" s="62"/>
      <c r="W11" s="61"/>
      <c r="X11" s="62"/>
      <c r="Y11" s="61"/>
      <c r="AD11" s="44"/>
      <c r="AE11" s="44"/>
    </row>
    <row r="12" spans="2:39" s="5" customFormat="1" ht="18" customHeight="1" x14ac:dyDescent="0.15">
      <c r="B12" s="130" t="s">
        <v>46</v>
      </c>
      <c r="C12" s="140" t="s">
        <v>62</v>
      </c>
      <c r="D12" s="26" t="s">
        <v>61</v>
      </c>
      <c r="E12" s="31" t="s">
        <v>7</v>
      </c>
      <c r="F12" s="82">
        <f t="shared" ref="F12:F23" si="1">SUM(H12,Q12,S12,U12,W12)</f>
        <v>510</v>
      </c>
      <c r="G12" s="82">
        <f t="shared" ref="G12:G23" si="2">SUM(I12,R12,T12,V12,X12,Y12)</f>
        <v>510</v>
      </c>
      <c r="H12" s="131">
        <f t="shared" ref="H12:I23" si="3">SUM(J12,L12,O12)</f>
        <v>480</v>
      </c>
      <c r="I12" s="131">
        <f t="shared" si="3"/>
        <v>480</v>
      </c>
      <c r="J12" s="131">
        <v>420</v>
      </c>
      <c r="K12" s="74">
        <v>420</v>
      </c>
      <c r="L12" s="115" t="s">
        <v>25</v>
      </c>
      <c r="M12" s="115" t="s">
        <v>24</v>
      </c>
      <c r="N12" s="51"/>
      <c r="O12" s="115">
        <v>60</v>
      </c>
      <c r="P12" s="115">
        <v>60</v>
      </c>
      <c r="Q12" s="115" t="s">
        <v>24</v>
      </c>
      <c r="R12" s="115" t="s">
        <v>24</v>
      </c>
      <c r="S12" s="115" t="s">
        <v>24</v>
      </c>
      <c r="T12" s="115" t="s">
        <v>24</v>
      </c>
      <c r="U12" s="115">
        <v>30</v>
      </c>
      <c r="V12" s="115">
        <v>30</v>
      </c>
      <c r="W12" s="115" t="s">
        <v>24</v>
      </c>
      <c r="X12" s="115" t="s">
        <v>24</v>
      </c>
      <c r="Y12" s="146" t="s">
        <v>25</v>
      </c>
      <c r="AD12" s="35"/>
      <c r="AE12" s="35"/>
    </row>
    <row r="13" spans="2:39" s="5" customFormat="1" ht="18" customHeight="1" x14ac:dyDescent="0.15">
      <c r="B13" s="15"/>
      <c r="C13" s="130"/>
      <c r="D13" s="130">
        <v>5</v>
      </c>
      <c r="E13" s="32"/>
      <c r="F13" s="82">
        <f>SUM(H13,Q13,S13,U13,W13)</f>
        <v>496</v>
      </c>
      <c r="G13" s="82">
        <f>SUM(I13,R13,T13,V13,X13,Y13)</f>
        <v>496</v>
      </c>
      <c r="H13" s="131">
        <f t="shared" si="3"/>
        <v>496</v>
      </c>
      <c r="I13" s="131">
        <f t="shared" si="3"/>
        <v>496</v>
      </c>
      <c r="J13" s="131">
        <v>434</v>
      </c>
      <c r="K13" s="74">
        <v>434</v>
      </c>
      <c r="L13" s="115" t="s">
        <v>24</v>
      </c>
      <c r="M13" s="115" t="s">
        <v>24</v>
      </c>
      <c r="N13" s="51"/>
      <c r="O13" s="115">
        <v>62</v>
      </c>
      <c r="P13" s="115">
        <v>62</v>
      </c>
      <c r="Q13" s="115" t="s">
        <v>24</v>
      </c>
      <c r="R13" s="115" t="s">
        <v>24</v>
      </c>
      <c r="S13" s="115" t="s">
        <v>24</v>
      </c>
      <c r="T13" s="115" t="s">
        <v>24</v>
      </c>
      <c r="U13" s="115" t="s">
        <v>24</v>
      </c>
      <c r="V13" s="115" t="s">
        <v>24</v>
      </c>
      <c r="W13" s="115" t="s">
        <v>24</v>
      </c>
      <c r="X13" s="115" t="s">
        <v>24</v>
      </c>
      <c r="Y13" s="146" t="s">
        <v>25</v>
      </c>
      <c r="AD13" s="35"/>
      <c r="AE13" s="35"/>
    </row>
    <row r="14" spans="2:39" s="5" customFormat="1" ht="18" customHeight="1" x14ac:dyDescent="0.15">
      <c r="B14" s="130"/>
      <c r="C14" s="130"/>
      <c r="D14" s="26">
        <v>6</v>
      </c>
      <c r="E14" s="32"/>
      <c r="F14" s="82">
        <f t="shared" si="1"/>
        <v>488</v>
      </c>
      <c r="G14" s="82">
        <f t="shared" si="2"/>
        <v>495</v>
      </c>
      <c r="H14" s="131">
        <f t="shared" si="3"/>
        <v>480</v>
      </c>
      <c r="I14" s="131">
        <f t="shared" si="3"/>
        <v>480</v>
      </c>
      <c r="J14" s="131">
        <v>420</v>
      </c>
      <c r="K14" s="74">
        <v>420</v>
      </c>
      <c r="L14" s="115" t="s">
        <v>24</v>
      </c>
      <c r="M14" s="115" t="s">
        <v>24</v>
      </c>
      <c r="N14" s="51"/>
      <c r="O14" s="115">
        <v>60</v>
      </c>
      <c r="P14" s="115">
        <v>60</v>
      </c>
      <c r="Q14" s="115" t="s">
        <v>24</v>
      </c>
      <c r="R14" s="115" t="s">
        <v>24</v>
      </c>
      <c r="S14" s="115" t="s">
        <v>24</v>
      </c>
      <c r="T14" s="115" t="s">
        <v>24</v>
      </c>
      <c r="U14" s="115">
        <v>8</v>
      </c>
      <c r="V14" s="115">
        <v>8</v>
      </c>
      <c r="W14" s="115" t="s">
        <v>24</v>
      </c>
      <c r="X14" s="115" t="s">
        <v>24</v>
      </c>
      <c r="Y14" s="144">
        <v>7</v>
      </c>
      <c r="AD14" s="35"/>
      <c r="AE14" s="35"/>
    </row>
    <row r="15" spans="2:39" s="5" customFormat="1" ht="18" customHeight="1" x14ac:dyDescent="0.15">
      <c r="B15" s="130"/>
      <c r="C15" s="130"/>
      <c r="D15" s="130">
        <v>7</v>
      </c>
      <c r="E15" s="32"/>
      <c r="F15" s="82">
        <f t="shared" si="1"/>
        <v>622</v>
      </c>
      <c r="G15" s="82">
        <f t="shared" si="2"/>
        <v>653</v>
      </c>
      <c r="H15" s="131">
        <f t="shared" si="3"/>
        <v>532</v>
      </c>
      <c r="I15" s="131">
        <f t="shared" si="3"/>
        <v>532</v>
      </c>
      <c r="J15" s="131">
        <v>434</v>
      </c>
      <c r="K15" s="74">
        <v>434</v>
      </c>
      <c r="L15" s="116">
        <v>36</v>
      </c>
      <c r="M15" s="116">
        <v>36</v>
      </c>
      <c r="N15" s="51"/>
      <c r="O15" s="115">
        <v>62</v>
      </c>
      <c r="P15" s="115">
        <v>62</v>
      </c>
      <c r="Q15" s="115" t="s">
        <v>24</v>
      </c>
      <c r="R15" s="115" t="s">
        <v>24</v>
      </c>
      <c r="S15" s="115">
        <v>54</v>
      </c>
      <c r="T15" s="115">
        <v>54</v>
      </c>
      <c r="U15" s="115">
        <v>36</v>
      </c>
      <c r="V15" s="115">
        <v>36</v>
      </c>
      <c r="W15" s="115" t="s">
        <v>24</v>
      </c>
      <c r="X15" s="115" t="s">
        <v>24</v>
      </c>
      <c r="Y15" s="144">
        <v>31</v>
      </c>
      <c r="AD15" s="35"/>
      <c r="AE15" s="35"/>
    </row>
    <row r="16" spans="2:39" s="5" customFormat="1" ht="18" customHeight="1" x14ac:dyDescent="0.15">
      <c r="B16" s="130"/>
      <c r="C16" s="130"/>
      <c r="D16" s="26">
        <v>8</v>
      </c>
      <c r="E16" s="32"/>
      <c r="F16" s="82">
        <f t="shared" si="1"/>
        <v>650</v>
      </c>
      <c r="G16" s="82">
        <f t="shared" si="2"/>
        <v>712</v>
      </c>
      <c r="H16" s="131">
        <f t="shared" si="3"/>
        <v>616</v>
      </c>
      <c r="I16" s="131">
        <f t="shared" si="3"/>
        <v>616</v>
      </c>
      <c r="J16" s="131">
        <v>434</v>
      </c>
      <c r="K16" s="74">
        <v>434</v>
      </c>
      <c r="L16" s="115">
        <v>120</v>
      </c>
      <c r="M16" s="115">
        <v>120</v>
      </c>
      <c r="N16" s="51"/>
      <c r="O16" s="115">
        <v>62</v>
      </c>
      <c r="P16" s="115">
        <v>62</v>
      </c>
      <c r="Q16" s="115" t="s">
        <v>24</v>
      </c>
      <c r="R16" s="115" t="s">
        <v>24</v>
      </c>
      <c r="S16" s="115">
        <v>8</v>
      </c>
      <c r="T16" s="115">
        <v>8</v>
      </c>
      <c r="U16" s="115">
        <v>26</v>
      </c>
      <c r="V16" s="115">
        <v>26</v>
      </c>
      <c r="W16" s="115" t="s">
        <v>24</v>
      </c>
      <c r="X16" s="115" t="s">
        <v>24</v>
      </c>
      <c r="Y16" s="144">
        <v>62</v>
      </c>
      <c r="AD16" s="35"/>
      <c r="AE16" s="35"/>
    </row>
    <row r="17" spans="2:35" s="5" customFormat="1" ht="18" customHeight="1" x14ac:dyDescent="0.15">
      <c r="B17" s="130"/>
      <c r="C17" s="130"/>
      <c r="D17" s="130">
        <v>9</v>
      </c>
      <c r="E17" s="32"/>
      <c r="F17" s="82">
        <f t="shared" si="1"/>
        <v>540</v>
      </c>
      <c r="G17" s="82">
        <f t="shared" si="2"/>
        <v>567</v>
      </c>
      <c r="H17" s="131">
        <f t="shared" si="3"/>
        <v>540</v>
      </c>
      <c r="I17" s="131">
        <f t="shared" si="3"/>
        <v>538</v>
      </c>
      <c r="J17" s="131">
        <v>420</v>
      </c>
      <c r="K17" s="74">
        <v>420</v>
      </c>
      <c r="L17" s="115">
        <v>60</v>
      </c>
      <c r="M17" s="115">
        <v>60</v>
      </c>
      <c r="N17" s="51"/>
      <c r="O17" s="115">
        <v>60</v>
      </c>
      <c r="P17" s="115">
        <v>58</v>
      </c>
      <c r="Q17" s="115" t="s">
        <v>24</v>
      </c>
      <c r="R17" s="115" t="s">
        <v>24</v>
      </c>
      <c r="S17" s="115" t="s">
        <v>24</v>
      </c>
      <c r="T17" s="115" t="s">
        <v>24</v>
      </c>
      <c r="U17" s="115" t="s">
        <v>24</v>
      </c>
      <c r="V17" s="115" t="s">
        <v>24</v>
      </c>
      <c r="W17" s="115" t="s">
        <v>24</v>
      </c>
      <c r="X17" s="115" t="s">
        <v>24</v>
      </c>
      <c r="Y17" s="144">
        <v>29</v>
      </c>
      <c r="AD17" s="35"/>
      <c r="AE17" s="35"/>
    </row>
    <row r="18" spans="2:35" s="5" customFormat="1" ht="18" customHeight="1" x14ac:dyDescent="0.15">
      <c r="B18" s="130"/>
      <c r="C18" s="130"/>
      <c r="D18" s="26">
        <v>10</v>
      </c>
      <c r="E18" s="32"/>
      <c r="F18" s="82">
        <f t="shared" si="1"/>
        <v>496</v>
      </c>
      <c r="G18" s="82">
        <f t="shared" si="2"/>
        <v>505</v>
      </c>
      <c r="H18" s="131">
        <f t="shared" si="3"/>
        <v>496</v>
      </c>
      <c r="I18" s="131">
        <f t="shared" si="3"/>
        <v>490</v>
      </c>
      <c r="J18" s="131">
        <v>434</v>
      </c>
      <c r="K18" s="74">
        <v>430</v>
      </c>
      <c r="L18" s="115" t="s">
        <v>24</v>
      </c>
      <c r="M18" s="115" t="s">
        <v>24</v>
      </c>
      <c r="N18" s="51"/>
      <c r="O18" s="115">
        <v>62</v>
      </c>
      <c r="P18" s="115">
        <v>60</v>
      </c>
      <c r="Q18" s="115" t="s">
        <v>24</v>
      </c>
      <c r="R18" s="115" t="s">
        <v>24</v>
      </c>
      <c r="S18" s="115" t="s">
        <v>24</v>
      </c>
      <c r="T18" s="115" t="s">
        <v>24</v>
      </c>
      <c r="U18" s="115" t="s">
        <v>24</v>
      </c>
      <c r="V18" s="115" t="s">
        <v>24</v>
      </c>
      <c r="W18" s="115" t="s">
        <v>24</v>
      </c>
      <c r="X18" s="115" t="s">
        <v>24</v>
      </c>
      <c r="Y18" s="144">
        <v>15</v>
      </c>
      <c r="AD18" s="35"/>
      <c r="AE18" s="35"/>
    </row>
    <row r="19" spans="2:35" s="5" customFormat="1" ht="18" customHeight="1" x14ac:dyDescent="0.15">
      <c r="B19" s="130"/>
      <c r="C19" s="130"/>
      <c r="D19" s="130">
        <v>11</v>
      </c>
      <c r="E19" s="32"/>
      <c r="F19" s="82">
        <f t="shared" si="1"/>
        <v>472</v>
      </c>
      <c r="G19" s="82">
        <f t="shared" si="2"/>
        <v>475</v>
      </c>
      <c r="H19" s="131">
        <f t="shared" si="3"/>
        <v>472</v>
      </c>
      <c r="I19" s="131">
        <f t="shared" si="3"/>
        <v>472</v>
      </c>
      <c r="J19" s="131">
        <v>420</v>
      </c>
      <c r="K19" s="74">
        <v>420</v>
      </c>
      <c r="L19" s="115" t="s">
        <v>24</v>
      </c>
      <c r="M19" s="115" t="s">
        <v>24</v>
      </c>
      <c r="N19" s="51"/>
      <c r="O19" s="115">
        <v>52</v>
      </c>
      <c r="P19" s="115">
        <v>52</v>
      </c>
      <c r="Q19" s="115" t="s">
        <v>24</v>
      </c>
      <c r="R19" s="115" t="s">
        <v>24</v>
      </c>
      <c r="S19" s="115" t="s">
        <v>24</v>
      </c>
      <c r="T19" s="115" t="s">
        <v>24</v>
      </c>
      <c r="U19" s="115" t="s">
        <v>24</v>
      </c>
      <c r="V19" s="115" t="s">
        <v>24</v>
      </c>
      <c r="W19" s="115" t="s">
        <v>24</v>
      </c>
      <c r="X19" s="115" t="s">
        <v>24</v>
      </c>
      <c r="Y19" s="144">
        <v>3</v>
      </c>
      <c r="AD19" s="35"/>
      <c r="AE19" s="35"/>
    </row>
    <row r="20" spans="2:35" s="5" customFormat="1" ht="18" customHeight="1" x14ac:dyDescent="0.15">
      <c r="B20" s="130"/>
      <c r="C20" s="130"/>
      <c r="D20" s="26">
        <v>12</v>
      </c>
      <c r="E20" s="32"/>
      <c r="F20" s="82">
        <f t="shared" si="1"/>
        <v>454</v>
      </c>
      <c r="G20" s="82">
        <f t="shared" si="2"/>
        <v>462</v>
      </c>
      <c r="H20" s="131">
        <f t="shared" si="3"/>
        <v>454</v>
      </c>
      <c r="I20" s="131">
        <f t="shared" si="3"/>
        <v>443</v>
      </c>
      <c r="J20" s="131">
        <v>434</v>
      </c>
      <c r="K20" s="74">
        <v>423</v>
      </c>
      <c r="L20" s="115" t="s">
        <v>24</v>
      </c>
      <c r="M20" s="115" t="s">
        <v>24</v>
      </c>
      <c r="N20" s="51"/>
      <c r="O20" s="115">
        <v>20</v>
      </c>
      <c r="P20" s="115">
        <v>20</v>
      </c>
      <c r="Q20" s="115" t="s">
        <v>24</v>
      </c>
      <c r="R20" s="115" t="s">
        <v>24</v>
      </c>
      <c r="S20" s="115" t="s">
        <v>24</v>
      </c>
      <c r="T20" s="115" t="s">
        <v>24</v>
      </c>
      <c r="U20" s="115" t="s">
        <v>24</v>
      </c>
      <c r="V20" s="115" t="s">
        <v>24</v>
      </c>
      <c r="W20" s="115" t="s">
        <v>24</v>
      </c>
      <c r="X20" s="115" t="s">
        <v>24</v>
      </c>
      <c r="Y20" s="144">
        <v>19</v>
      </c>
      <c r="AD20" s="35"/>
      <c r="AE20" s="35"/>
    </row>
    <row r="21" spans="2:35" s="5" customFormat="1" ht="18" customHeight="1" x14ac:dyDescent="0.15">
      <c r="B21" s="130" t="s">
        <v>59</v>
      </c>
      <c r="C21" s="140" t="s">
        <v>62</v>
      </c>
      <c r="D21" s="26" t="s">
        <v>63</v>
      </c>
      <c r="E21" s="31" t="s">
        <v>7</v>
      </c>
      <c r="F21" s="82">
        <f>SUM(H21,Q21,S21,U21,W21)</f>
        <v>500</v>
      </c>
      <c r="G21" s="82">
        <f t="shared" si="2"/>
        <v>514</v>
      </c>
      <c r="H21" s="131">
        <f t="shared" si="3"/>
        <v>496</v>
      </c>
      <c r="I21" s="131">
        <f t="shared" si="3"/>
        <v>492</v>
      </c>
      <c r="J21" s="131">
        <v>434</v>
      </c>
      <c r="K21" s="74">
        <v>430</v>
      </c>
      <c r="L21" s="115" t="s">
        <v>24</v>
      </c>
      <c r="M21" s="115" t="s">
        <v>24</v>
      </c>
      <c r="N21" s="51"/>
      <c r="O21" s="115">
        <v>62</v>
      </c>
      <c r="P21" s="115">
        <v>62</v>
      </c>
      <c r="Q21" s="115" t="s">
        <v>24</v>
      </c>
      <c r="R21" s="115" t="s">
        <v>24</v>
      </c>
      <c r="S21" s="115">
        <v>4</v>
      </c>
      <c r="T21" s="115">
        <v>4</v>
      </c>
      <c r="U21" s="115" t="s">
        <v>24</v>
      </c>
      <c r="V21" s="115" t="s">
        <v>24</v>
      </c>
      <c r="W21" s="115" t="s">
        <v>24</v>
      </c>
      <c r="X21" s="115" t="s">
        <v>24</v>
      </c>
      <c r="Y21" s="144">
        <v>18</v>
      </c>
      <c r="AD21" s="35"/>
      <c r="AE21" s="35"/>
    </row>
    <row r="22" spans="2:35" s="5" customFormat="1" ht="18" customHeight="1" x14ac:dyDescent="0.15">
      <c r="B22" s="8"/>
      <c r="C22" s="130"/>
      <c r="D22" s="130">
        <v>2</v>
      </c>
      <c r="E22" s="32"/>
      <c r="F22" s="82">
        <f t="shared" si="1"/>
        <v>464</v>
      </c>
      <c r="G22" s="82">
        <f t="shared" si="2"/>
        <v>530</v>
      </c>
      <c r="H22" s="131">
        <f t="shared" si="3"/>
        <v>448</v>
      </c>
      <c r="I22" s="131">
        <f t="shared" si="3"/>
        <v>448</v>
      </c>
      <c r="J22" s="131">
        <v>392</v>
      </c>
      <c r="K22" s="74">
        <v>392</v>
      </c>
      <c r="L22" s="115" t="s">
        <v>24</v>
      </c>
      <c r="M22" s="115" t="s">
        <v>24</v>
      </c>
      <c r="N22" s="51"/>
      <c r="O22" s="115">
        <v>56</v>
      </c>
      <c r="P22" s="115">
        <v>56</v>
      </c>
      <c r="Q22" s="115" t="s">
        <v>24</v>
      </c>
      <c r="R22" s="115" t="s">
        <v>24</v>
      </c>
      <c r="S22" s="115">
        <v>16</v>
      </c>
      <c r="T22" s="115">
        <v>16</v>
      </c>
      <c r="U22" s="115" t="s">
        <v>24</v>
      </c>
      <c r="V22" s="115" t="s">
        <v>24</v>
      </c>
      <c r="W22" s="115" t="s">
        <v>24</v>
      </c>
      <c r="X22" s="115" t="s">
        <v>24</v>
      </c>
      <c r="Y22" s="144">
        <v>66</v>
      </c>
      <c r="AD22" s="35"/>
      <c r="AE22" s="35"/>
    </row>
    <row r="23" spans="2:35" s="5" customFormat="1" ht="18" customHeight="1" x14ac:dyDescent="0.15">
      <c r="B23" s="27"/>
      <c r="C23" s="27"/>
      <c r="D23" s="27">
        <v>3</v>
      </c>
      <c r="E23" s="33"/>
      <c r="F23" s="83">
        <f t="shared" si="1"/>
        <v>508</v>
      </c>
      <c r="G23" s="84">
        <f t="shared" si="2"/>
        <v>511</v>
      </c>
      <c r="H23" s="77">
        <f t="shared" si="3"/>
        <v>496</v>
      </c>
      <c r="I23" s="77">
        <f t="shared" si="3"/>
        <v>486</v>
      </c>
      <c r="J23" s="77">
        <v>434</v>
      </c>
      <c r="K23" s="117">
        <v>428</v>
      </c>
      <c r="L23" s="118" t="s">
        <v>24</v>
      </c>
      <c r="M23" s="118" t="s">
        <v>24</v>
      </c>
      <c r="N23" s="52"/>
      <c r="O23" s="118">
        <v>62</v>
      </c>
      <c r="P23" s="118">
        <v>58</v>
      </c>
      <c r="Q23" s="118" t="s">
        <v>24</v>
      </c>
      <c r="R23" s="118" t="s">
        <v>24</v>
      </c>
      <c r="S23" s="118">
        <v>12</v>
      </c>
      <c r="T23" s="118">
        <v>12</v>
      </c>
      <c r="U23" s="118" t="s">
        <v>24</v>
      </c>
      <c r="V23" s="118" t="s">
        <v>24</v>
      </c>
      <c r="W23" s="118" t="s">
        <v>24</v>
      </c>
      <c r="X23" s="118" t="s">
        <v>24</v>
      </c>
      <c r="Y23" s="145">
        <v>13</v>
      </c>
      <c r="Z23" s="16"/>
      <c r="AA23" s="17"/>
      <c r="AD23" s="35"/>
      <c r="AE23" s="35"/>
    </row>
    <row r="24" spans="2:35" s="5" customFormat="1" ht="15" customHeight="1" x14ac:dyDescent="0.15">
      <c r="B24" s="7" t="s">
        <v>8</v>
      </c>
      <c r="M24" s="8"/>
      <c r="N24" s="8"/>
      <c r="S24" s="35"/>
      <c r="T24" s="35"/>
      <c r="U24" s="6"/>
      <c r="W24" s="40"/>
      <c r="X24" s="39"/>
      <c r="Y24" s="39" t="s">
        <v>41</v>
      </c>
      <c r="Z24" s="40"/>
      <c r="AA24" s="39"/>
      <c r="AF24" s="35"/>
      <c r="AG24" s="35"/>
    </row>
    <row r="25" spans="2:35" s="5" customFormat="1" ht="15" customHeight="1" x14ac:dyDescent="0.15">
      <c r="B25" s="7" t="s">
        <v>9</v>
      </c>
      <c r="M25" s="8"/>
      <c r="N25" s="8"/>
      <c r="S25" s="35"/>
      <c r="T25" s="35"/>
      <c r="W25" s="35"/>
      <c r="X25" s="35"/>
      <c r="AF25" s="35"/>
      <c r="AG25" s="35"/>
    </row>
    <row r="26" spans="2:35" s="5" customFormat="1" ht="15" customHeight="1" x14ac:dyDescent="0.15">
      <c r="B26" s="41"/>
      <c r="C26" s="41"/>
      <c r="D26" s="41"/>
      <c r="E26" s="41"/>
      <c r="F26" s="41"/>
      <c r="G26" s="41"/>
      <c r="M26" s="8"/>
      <c r="N26" s="8"/>
      <c r="U26" s="35"/>
      <c r="V26" s="35"/>
      <c r="Y26" s="35"/>
      <c r="AH26" s="35"/>
      <c r="AI26" s="35"/>
    </row>
  </sheetData>
  <mergeCells count="17">
    <mergeCell ref="Y5:Y6"/>
    <mergeCell ref="D8:E8"/>
    <mergeCell ref="D9:E9"/>
    <mergeCell ref="D10:E10"/>
    <mergeCell ref="Q6:R6"/>
    <mergeCell ref="S6:T6"/>
    <mergeCell ref="U6:V6"/>
    <mergeCell ref="W6:X6"/>
    <mergeCell ref="B5:E7"/>
    <mergeCell ref="F5:G6"/>
    <mergeCell ref="H5:M5"/>
    <mergeCell ref="O5:P5"/>
    <mergeCell ref="Q5:X5"/>
    <mergeCell ref="H6:I6"/>
    <mergeCell ref="J6:K6"/>
    <mergeCell ref="L6:M6"/>
    <mergeCell ref="O6:P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8" fitToHeight="0" orientation="landscape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6"/>
  <sheetViews>
    <sheetView showGridLines="0" view="pageBreakPreview" zoomScale="85" zoomScaleNormal="100" zoomScaleSheetLayoutView="85" workbookViewId="0">
      <selection activeCell="S2" sqref="S2"/>
    </sheetView>
  </sheetViews>
  <sheetFormatPr defaultColWidth="9.75" defaultRowHeight="14.45" customHeight="1" x14ac:dyDescent="0.15"/>
  <cols>
    <col min="1" max="1" width="1.5" style="11" customWidth="1"/>
    <col min="2" max="2" width="5.625" style="19" customWidth="1"/>
    <col min="3" max="3" width="5" style="20" bestFit="1" customWidth="1"/>
    <col min="4" max="4" width="3.5" style="20" bestFit="1" customWidth="1"/>
    <col min="5" max="5" width="3.375" style="11" bestFit="1" customWidth="1"/>
    <col min="6" max="8" width="8.125" style="11" customWidth="1"/>
    <col min="9" max="11" width="7.625" style="11" customWidth="1"/>
    <col min="12" max="13" width="6.625" style="11" customWidth="1"/>
    <col min="14" max="14" width="6.625" style="21" customWidth="1"/>
    <col min="15" max="15" width="5.875" style="21" customWidth="1"/>
    <col min="16" max="17" width="5.875" style="11" customWidth="1"/>
    <col min="18" max="18" width="2" style="11" customWidth="1"/>
    <col min="19" max="20" width="6.125" style="21" customWidth="1"/>
    <col min="21" max="21" width="6.125" style="11" customWidth="1"/>
    <col min="22" max="22" width="5.875" style="11" bestFit="1" customWidth="1"/>
    <col min="23" max="24" width="5.75" style="11" bestFit="1" customWidth="1"/>
    <col min="25" max="26" width="6.25" style="11" customWidth="1"/>
    <col min="27" max="28" width="6.25" style="37" customWidth="1"/>
    <col min="29" max="30" width="6.25" style="11" customWidth="1"/>
    <col min="31" max="32" width="5.75" style="37" customWidth="1"/>
    <col min="33" max="33" width="5.75" style="11" customWidth="1"/>
    <col min="34" max="36" width="5.625" style="11" customWidth="1"/>
    <col min="37" max="40" width="5.875" style="11" customWidth="1"/>
    <col min="41" max="42" width="5.875" style="37" customWidth="1"/>
    <col min="43" max="16384" width="9.75" style="11"/>
  </cols>
  <sheetData>
    <row r="1" spans="1:42" ht="15" customHeight="1" x14ac:dyDescent="0.15">
      <c r="B1" s="1"/>
      <c r="C1" s="1"/>
      <c r="D1" s="1"/>
      <c r="E1" s="1"/>
      <c r="M1" s="10"/>
      <c r="N1" s="147"/>
      <c r="O1" s="10"/>
      <c r="Q1" s="10" t="s">
        <v>73</v>
      </c>
      <c r="R1" s="10"/>
      <c r="S1" s="21" t="s">
        <v>74</v>
      </c>
    </row>
    <row r="2" spans="1:42" s="5" customFormat="1" ht="15" customHeight="1" thickBot="1" x14ac:dyDescent="0.2">
      <c r="B2" s="7" t="s">
        <v>2</v>
      </c>
      <c r="S2" s="8"/>
      <c r="U2" s="8"/>
      <c r="W2" s="8"/>
      <c r="Y2" s="8"/>
      <c r="AA2" s="8"/>
      <c r="AC2" s="8"/>
      <c r="AE2" s="8"/>
      <c r="AG2" s="8"/>
      <c r="AI2" s="8"/>
      <c r="AO2" s="35"/>
      <c r="AP2" s="35"/>
    </row>
    <row r="3" spans="1:42" s="5" customFormat="1" ht="18.95" customHeight="1" thickTop="1" x14ac:dyDescent="0.15">
      <c r="A3" s="8"/>
      <c r="B3" s="154" t="s">
        <v>64</v>
      </c>
      <c r="C3" s="154"/>
      <c r="D3" s="154"/>
      <c r="E3" s="155"/>
      <c r="F3" s="178" t="s">
        <v>65</v>
      </c>
      <c r="G3" s="179"/>
      <c r="H3" s="188"/>
      <c r="I3" s="164" t="s">
        <v>47</v>
      </c>
      <c r="J3" s="165"/>
      <c r="K3" s="165"/>
      <c r="L3" s="165"/>
      <c r="M3" s="165"/>
      <c r="N3" s="165"/>
      <c r="O3" s="165"/>
      <c r="P3" s="165"/>
      <c r="Q3" s="165"/>
      <c r="R3" s="8"/>
      <c r="S3" s="25" t="s">
        <v>22</v>
      </c>
      <c r="T3" s="25" t="s">
        <v>27</v>
      </c>
      <c r="U3" s="25"/>
      <c r="V3" s="189" t="s">
        <v>37</v>
      </c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1"/>
      <c r="AH3" s="178" t="s">
        <v>12</v>
      </c>
      <c r="AI3" s="179"/>
      <c r="AJ3" s="179"/>
    </row>
    <row r="4" spans="1:42" s="5" customFormat="1" ht="18.95" customHeight="1" x14ac:dyDescent="0.15">
      <c r="A4" s="8"/>
      <c r="B4" s="156"/>
      <c r="C4" s="156"/>
      <c r="D4" s="156"/>
      <c r="E4" s="157"/>
      <c r="F4" s="180"/>
      <c r="G4" s="181"/>
      <c r="H4" s="182"/>
      <c r="I4" s="182" t="s">
        <v>17</v>
      </c>
      <c r="J4" s="183"/>
      <c r="K4" s="183"/>
      <c r="L4" s="183" t="s">
        <v>11</v>
      </c>
      <c r="M4" s="183"/>
      <c r="N4" s="183"/>
      <c r="O4" s="184" t="s">
        <v>16</v>
      </c>
      <c r="P4" s="184"/>
      <c r="Q4" s="184"/>
      <c r="R4" s="73"/>
      <c r="S4" s="185" t="s">
        <v>30</v>
      </c>
      <c r="T4" s="185"/>
      <c r="U4" s="186"/>
      <c r="V4" s="187" t="s">
        <v>10</v>
      </c>
      <c r="W4" s="185"/>
      <c r="X4" s="186"/>
      <c r="Y4" s="187" t="s">
        <v>29</v>
      </c>
      <c r="Z4" s="185"/>
      <c r="AA4" s="186"/>
      <c r="AB4" s="187" t="s">
        <v>38</v>
      </c>
      <c r="AC4" s="185"/>
      <c r="AD4" s="186"/>
      <c r="AE4" s="187" t="s">
        <v>60</v>
      </c>
      <c r="AF4" s="185"/>
      <c r="AG4" s="186"/>
      <c r="AH4" s="180"/>
      <c r="AI4" s="181"/>
      <c r="AJ4" s="181"/>
    </row>
    <row r="5" spans="1:42" s="5" customFormat="1" ht="18.95" customHeight="1" x14ac:dyDescent="0.15">
      <c r="A5" s="8"/>
      <c r="B5" s="158"/>
      <c r="C5" s="158"/>
      <c r="D5" s="158"/>
      <c r="E5" s="159"/>
      <c r="F5" s="133" t="s">
        <v>3</v>
      </c>
      <c r="G5" s="22" t="s">
        <v>4</v>
      </c>
      <c r="H5" s="22" t="s">
        <v>5</v>
      </c>
      <c r="I5" s="23" t="s">
        <v>3</v>
      </c>
      <c r="J5" s="22" t="s">
        <v>4</v>
      </c>
      <c r="K5" s="22" t="s">
        <v>5</v>
      </c>
      <c r="L5" s="22" t="s">
        <v>3</v>
      </c>
      <c r="M5" s="22" t="s">
        <v>4</v>
      </c>
      <c r="N5" s="22" t="s">
        <v>5</v>
      </c>
      <c r="O5" s="22" t="s">
        <v>3</v>
      </c>
      <c r="P5" s="22" t="s">
        <v>4</v>
      </c>
      <c r="Q5" s="22" t="s">
        <v>5</v>
      </c>
      <c r="R5" s="73"/>
      <c r="S5" s="80" t="s">
        <v>3</v>
      </c>
      <c r="T5" s="24" t="s">
        <v>4</v>
      </c>
      <c r="U5" s="22" t="s">
        <v>5</v>
      </c>
      <c r="V5" s="38" t="s">
        <v>3</v>
      </c>
      <c r="W5" s="22" t="s">
        <v>4</v>
      </c>
      <c r="X5" s="24" t="s">
        <v>5</v>
      </c>
      <c r="Y5" s="38" t="s">
        <v>3</v>
      </c>
      <c r="Z5" s="38" t="s">
        <v>4</v>
      </c>
      <c r="AA5" s="24" t="s">
        <v>5</v>
      </c>
      <c r="AB5" s="38" t="s">
        <v>3</v>
      </c>
      <c r="AC5" s="22" t="s">
        <v>4</v>
      </c>
      <c r="AD5" s="24" t="s">
        <v>5</v>
      </c>
      <c r="AE5" s="38" t="s">
        <v>3</v>
      </c>
      <c r="AF5" s="38" t="s">
        <v>4</v>
      </c>
      <c r="AG5" s="24" t="s">
        <v>5</v>
      </c>
      <c r="AH5" s="22" t="s">
        <v>3</v>
      </c>
      <c r="AI5" s="38" t="s">
        <v>4</v>
      </c>
      <c r="AJ5" s="45" t="s">
        <v>5</v>
      </c>
    </row>
    <row r="6" spans="1:42" s="18" customFormat="1" ht="18.95" customHeight="1" x14ac:dyDescent="0.15">
      <c r="B6" s="130" t="s">
        <v>58</v>
      </c>
      <c r="C6" s="139" t="s">
        <v>13</v>
      </c>
      <c r="D6" s="174" t="s">
        <v>40</v>
      </c>
      <c r="E6" s="175"/>
      <c r="F6" s="79">
        <v>1168638</v>
      </c>
      <c r="G6" s="57">
        <v>562615</v>
      </c>
      <c r="H6" s="57">
        <v>606023</v>
      </c>
      <c r="I6" s="57">
        <v>973749</v>
      </c>
      <c r="J6" s="57">
        <v>465636</v>
      </c>
      <c r="K6" s="57">
        <v>508113</v>
      </c>
      <c r="L6" s="57">
        <v>894852</v>
      </c>
      <c r="M6" s="57">
        <v>428873</v>
      </c>
      <c r="N6" s="57">
        <v>465979</v>
      </c>
      <c r="O6" s="57">
        <v>21304</v>
      </c>
      <c r="P6" s="57">
        <v>9350</v>
      </c>
      <c r="Q6" s="57">
        <v>11954</v>
      </c>
      <c r="R6" s="56"/>
      <c r="S6" s="57">
        <v>57593</v>
      </c>
      <c r="T6" s="57">
        <v>27413</v>
      </c>
      <c r="U6" s="57">
        <v>30180</v>
      </c>
      <c r="V6" s="57">
        <v>12518</v>
      </c>
      <c r="W6" s="57">
        <v>6257</v>
      </c>
      <c r="X6" s="57">
        <v>6261</v>
      </c>
      <c r="Y6" s="57">
        <v>75526</v>
      </c>
      <c r="Z6" s="57">
        <v>38062</v>
      </c>
      <c r="AA6" s="57">
        <v>37464</v>
      </c>
      <c r="AB6" s="57">
        <v>64987</v>
      </c>
      <c r="AC6" s="57">
        <v>32107</v>
      </c>
      <c r="AD6" s="57">
        <v>32880</v>
      </c>
      <c r="AE6" s="57">
        <v>39585</v>
      </c>
      <c r="AF6" s="57">
        <v>19550</v>
      </c>
      <c r="AG6" s="57">
        <v>20035</v>
      </c>
      <c r="AH6" s="57">
        <v>2273</v>
      </c>
      <c r="AI6" s="57">
        <v>1003</v>
      </c>
      <c r="AJ6" s="57">
        <v>1270</v>
      </c>
    </row>
    <row r="7" spans="1:42" s="5" customFormat="1" ht="18.95" customHeight="1" x14ac:dyDescent="0.15">
      <c r="B7" s="130">
        <v>28</v>
      </c>
      <c r="C7" s="130"/>
      <c r="D7" s="176" t="s">
        <v>45</v>
      </c>
      <c r="E7" s="177"/>
      <c r="F7" s="79">
        <v>1122434</v>
      </c>
      <c r="G7" s="57">
        <v>536159</v>
      </c>
      <c r="H7" s="57">
        <v>586275</v>
      </c>
      <c r="I7" s="57">
        <v>1006018</v>
      </c>
      <c r="J7" s="57">
        <v>479190</v>
      </c>
      <c r="K7" s="57">
        <v>526828</v>
      </c>
      <c r="L7" s="57">
        <v>937082</v>
      </c>
      <c r="M7" s="57">
        <v>447784</v>
      </c>
      <c r="N7" s="57">
        <v>489298</v>
      </c>
      <c r="O7" s="57">
        <v>16677</v>
      </c>
      <c r="P7" s="57">
        <v>6670</v>
      </c>
      <c r="Q7" s="57">
        <v>10007</v>
      </c>
      <c r="R7" s="47"/>
      <c r="S7" s="57">
        <v>52259</v>
      </c>
      <c r="T7" s="57">
        <v>24736</v>
      </c>
      <c r="U7" s="57">
        <v>27523</v>
      </c>
      <c r="V7" s="57">
        <v>5802</v>
      </c>
      <c r="W7" s="57">
        <v>2900</v>
      </c>
      <c r="X7" s="57">
        <v>2902</v>
      </c>
      <c r="Y7" s="57">
        <v>27245</v>
      </c>
      <c r="Z7" s="57">
        <v>12919</v>
      </c>
      <c r="AA7" s="57">
        <v>14326</v>
      </c>
      <c r="AB7" s="57">
        <v>48275</v>
      </c>
      <c r="AC7" s="57">
        <v>23854</v>
      </c>
      <c r="AD7" s="57">
        <v>24421</v>
      </c>
      <c r="AE7" s="57">
        <v>13914</v>
      </c>
      <c r="AF7" s="57">
        <v>6980</v>
      </c>
      <c r="AG7" s="57">
        <v>6934</v>
      </c>
      <c r="AH7" s="57">
        <v>21180</v>
      </c>
      <c r="AI7" s="57">
        <v>10316</v>
      </c>
      <c r="AJ7" s="57">
        <v>10864</v>
      </c>
    </row>
    <row r="8" spans="1:42" s="18" customFormat="1" ht="18.95" customHeight="1" x14ac:dyDescent="0.15">
      <c r="B8" s="141">
        <v>29</v>
      </c>
      <c r="C8" s="130"/>
      <c r="D8" s="148" t="s">
        <v>57</v>
      </c>
      <c r="E8" s="149"/>
      <c r="F8" s="63">
        <f>SUM(G8:H8)</f>
        <v>1130715</v>
      </c>
      <c r="G8" s="48">
        <f>SUM(G10:G21)</f>
        <v>545863</v>
      </c>
      <c r="H8" s="48">
        <f>SUM(H10:H21)</f>
        <v>584852</v>
      </c>
      <c r="I8" s="48">
        <f>SUM(J8:K8)</f>
        <v>1071534</v>
      </c>
      <c r="J8" s="48">
        <f>SUM(J10:J21)</f>
        <v>517335</v>
      </c>
      <c r="K8" s="48">
        <f>SUM(K10:K21)</f>
        <v>554199</v>
      </c>
      <c r="L8" s="48">
        <f>SUM(M8:N8)</f>
        <v>992115</v>
      </c>
      <c r="M8" s="48">
        <f>SUM(M10:M21)</f>
        <v>479894</v>
      </c>
      <c r="N8" s="48">
        <f>SUM(N10:N21)</f>
        <v>512221</v>
      </c>
      <c r="O8" s="48">
        <f>SUM(P8:Q8)</f>
        <v>17946</v>
      </c>
      <c r="P8" s="48">
        <f>SUM(P10:P21)</f>
        <v>8055</v>
      </c>
      <c r="Q8" s="48">
        <f>SUM(Q10:Q21)</f>
        <v>9891</v>
      </c>
      <c r="R8" s="56"/>
      <c r="S8" s="48">
        <f>SUM(T8:U8)</f>
        <v>61473</v>
      </c>
      <c r="T8" s="48">
        <f>SUM(T10:T21)</f>
        <v>29386</v>
      </c>
      <c r="U8" s="48">
        <f>SUM(U10:U21)</f>
        <v>32087</v>
      </c>
      <c r="V8" s="48" t="s">
        <v>24</v>
      </c>
      <c r="W8" s="48" t="s">
        <v>24</v>
      </c>
      <c r="X8" s="48" t="s">
        <v>24</v>
      </c>
      <c r="Y8" s="48">
        <f>SUM(Z8:AA8)</f>
        <v>13685</v>
      </c>
      <c r="Z8" s="48">
        <f>SUM(Z10:Z21)</f>
        <v>6368</v>
      </c>
      <c r="AA8" s="48">
        <f>SUM(AA10:AA21)</f>
        <v>7317</v>
      </c>
      <c r="AB8" s="48">
        <f>SUM(AC8:AD8)</f>
        <v>7617</v>
      </c>
      <c r="AC8" s="48">
        <f>SUM(AC10:AC21)</f>
        <v>3595</v>
      </c>
      <c r="AD8" s="48">
        <f>SUM(AD10:AD21)</f>
        <v>4022</v>
      </c>
      <c r="AE8" s="48" t="s">
        <v>24</v>
      </c>
      <c r="AF8" s="48" t="s">
        <v>24</v>
      </c>
      <c r="AG8" s="48" t="s">
        <v>24</v>
      </c>
      <c r="AH8" s="48">
        <f>SUM(AI8:AJ8)</f>
        <v>37879</v>
      </c>
      <c r="AI8" s="48">
        <f>SUM(AI10:AI21)</f>
        <v>18565</v>
      </c>
      <c r="AJ8" s="48">
        <f>SUM(AJ10:AJ21)</f>
        <v>19314</v>
      </c>
    </row>
    <row r="9" spans="1:42" s="18" customFormat="1" ht="9" customHeight="1" x14ac:dyDescent="0.15">
      <c r="B9" s="141"/>
      <c r="C9" s="130"/>
      <c r="D9" s="130"/>
      <c r="E9" s="29"/>
      <c r="F9" s="64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65"/>
      <c r="S9" s="48"/>
      <c r="T9" s="48"/>
      <c r="U9" s="48"/>
      <c r="V9" s="48"/>
      <c r="W9" s="48"/>
      <c r="X9" s="48"/>
      <c r="Y9" s="48"/>
      <c r="Z9" s="48"/>
      <c r="AA9" s="53"/>
      <c r="AB9" s="48"/>
      <c r="AC9" s="48"/>
      <c r="AD9" s="48"/>
      <c r="AE9" s="48" t="s">
        <v>24</v>
      </c>
      <c r="AF9" s="48" t="s">
        <v>24</v>
      </c>
      <c r="AG9" s="53" t="s">
        <v>24</v>
      </c>
      <c r="AH9" s="48"/>
      <c r="AI9" s="48"/>
      <c r="AJ9" s="53"/>
    </row>
    <row r="10" spans="1:42" s="5" customFormat="1" ht="18.95" customHeight="1" x14ac:dyDescent="0.15">
      <c r="B10" s="130" t="s">
        <v>46</v>
      </c>
      <c r="C10" s="140" t="s">
        <v>62</v>
      </c>
      <c r="D10" s="26" t="s">
        <v>61</v>
      </c>
      <c r="E10" s="31" t="s">
        <v>7</v>
      </c>
      <c r="F10" s="66">
        <f>SUM(G10:H10)</f>
        <v>64624</v>
      </c>
      <c r="G10" s="57">
        <f t="shared" ref="G10:H21" si="0">SUM(J10,W10,Z10,AC10,AF10,AI10)</f>
        <v>30184</v>
      </c>
      <c r="H10" s="57">
        <f t="shared" si="0"/>
        <v>34440</v>
      </c>
      <c r="I10" s="54">
        <f t="shared" ref="I10:I21" si="1">SUM(J10:K10)</f>
        <v>63700</v>
      </c>
      <c r="J10" s="54">
        <f>SUM(M10,P10,T10)</f>
        <v>29756</v>
      </c>
      <c r="K10" s="54">
        <f>SUM(N10,Q10,U10)</f>
        <v>33944</v>
      </c>
      <c r="L10" s="54">
        <f>SUM(M10:N10)</f>
        <v>60462</v>
      </c>
      <c r="M10" s="54">
        <v>28237</v>
      </c>
      <c r="N10" s="54">
        <v>32225</v>
      </c>
      <c r="O10" s="54" t="s">
        <v>24</v>
      </c>
      <c r="P10" s="54" t="s">
        <v>25</v>
      </c>
      <c r="Q10" s="54" t="s">
        <v>24</v>
      </c>
      <c r="R10" s="67"/>
      <c r="S10" s="54">
        <f t="shared" ref="S10:S21" si="2">SUM(T10:U10)</f>
        <v>3238</v>
      </c>
      <c r="T10" s="54">
        <v>1519</v>
      </c>
      <c r="U10" s="54">
        <v>1719</v>
      </c>
      <c r="V10" s="54" t="s">
        <v>24</v>
      </c>
      <c r="W10" s="119" t="s">
        <v>25</v>
      </c>
      <c r="X10" s="119" t="s">
        <v>24</v>
      </c>
      <c r="Y10" s="54" t="s">
        <v>24</v>
      </c>
      <c r="Z10" s="54" t="s">
        <v>25</v>
      </c>
      <c r="AA10" s="54" t="s">
        <v>24</v>
      </c>
      <c r="AB10" s="54">
        <f>SUM(AC10:AD10)</f>
        <v>924</v>
      </c>
      <c r="AC10" s="54">
        <v>428</v>
      </c>
      <c r="AD10" s="54">
        <v>496</v>
      </c>
      <c r="AE10" s="54" t="s">
        <v>24</v>
      </c>
      <c r="AF10" s="54" t="s">
        <v>24</v>
      </c>
      <c r="AG10" s="54" t="s">
        <v>24</v>
      </c>
      <c r="AH10" s="54" t="s">
        <v>24</v>
      </c>
      <c r="AI10" s="54" t="s">
        <v>24</v>
      </c>
      <c r="AJ10" s="54" t="s">
        <v>24</v>
      </c>
    </row>
    <row r="11" spans="1:42" s="5" customFormat="1" ht="18.95" customHeight="1" x14ac:dyDescent="0.15">
      <c r="B11" s="15"/>
      <c r="C11" s="130"/>
      <c r="D11" s="130">
        <v>5</v>
      </c>
      <c r="E11" s="32"/>
      <c r="F11" s="66">
        <f t="shared" ref="F11:F21" si="3">SUM(G11:H11)</f>
        <v>81436</v>
      </c>
      <c r="G11" s="54">
        <f t="shared" si="0"/>
        <v>39774</v>
      </c>
      <c r="H11" s="54">
        <f t="shared" si="0"/>
        <v>41662</v>
      </c>
      <c r="I11" s="54">
        <f t="shared" si="1"/>
        <v>81436</v>
      </c>
      <c r="J11" s="54">
        <f t="shared" ref="J11:K21" si="4">SUM(M11,P11,T11)</f>
        <v>39774</v>
      </c>
      <c r="K11" s="54">
        <f t="shared" si="4"/>
        <v>41662</v>
      </c>
      <c r="L11" s="54">
        <f t="shared" ref="L11:L21" si="5">SUM(M11:N11)</f>
        <v>76332</v>
      </c>
      <c r="M11" s="54">
        <v>37278</v>
      </c>
      <c r="N11" s="54">
        <v>39054</v>
      </c>
      <c r="O11" s="54" t="s">
        <v>24</v>
      </c>
      <c r="P11" s="54" t="s">
        <v>24</v>
      </c>
      <c r="Q11" s="54" t="s">
        <v>24</v>
      </c>
      <c r="R11" s="67"/>
      <c r="S11" s="54">
        <f t="shared" si="2"/>
        <v>5104</v>
      </c>
      <c r="T11" s="54">
        <v>2496</v>
      </c>
      <c r="U11" s="54">
        <v>2608</v>
      </c>
      <c r="V11" s="54" t="s">
        <v>24</v>
      </c>
      <c r="W11" s="119" t="s">
        <v>24</v>
      </c>
      <c r="X11" s="119" t="s">
        <v>24</v>
      </c>
      <c r="Y11" s="54" t="s">
        <v>24</v>
      </c>
      <c r="Z11" s="54" t="s">
        <v>24</v>
      </c>
      <c r="AA11" s="54" t="s">
        <v>24</v>
      </c>
      <c r="AB11" s="54" t="s">
        <v>24</v>
      </c>
      <c r="AC11" s="54" t="s">
        <v>24</v>
      </c>
      <c r="AD11" s="54" t="s">
        <v>24</v>
      </c>
      <c r="AE11" s="54" t="s">
        <v>24</v>
      </c>
      <c r="AF11" s="54" t="s">
        <v>24</v>
      </c>
      <c r="AG11" s="54" t="s">
        <v>24</v>
      </c>
      <c r="AH11" s="54" t="s">
        <v>24</v>
      </c>
      <c r="AI11" s="54" t="s">
        <v>24</v>
      </c>
      <c r="AJ11" s="120" t="s">
        <v>24</v>
      </c>
    </row>
    <row r="12" spans="1:42" s="5" customFormat="1" ht="18.95" customHeight="1" x14ac:dyDescent="0.15">
      <c r="B12" s="130"/>
      <c r="C12" s="130"/>
      <c r="D12" s="26">
        <v>6</v>
      </c>
      <c r="E12" s="32"/>
      <c r="F12" s="66">
        <f t="shared" si="3"/>
        <v>90395</v>
      </c>
      <c r="G12" s="57">
        <f t="shared" si="0"/>
        <v>42018</v>
      </c>
      <c r="H12" s="57">
        <f t="shared" si="0"/>
        <v>48377</v>
      </c>
      <c r="I12" s="54">
        <f t="shared" si="1"/>
        <v>88874</v>
      </c>
      <c r="J12" s="54">
        <f t="shared" si="4"/>
        <v>41466</v>
      </c>
      <c r="K12" s="54">
        <f t="shared" si="4"/>
        <v>47408</v>
      </c>
      <c r="L12" s="54">
        <f t="shared" si="5"/>
        <v>84174</v>
      </c>
      <c r="M12" s="54">
        <v>39271</v>
      </c>
      <c r="N12" s="54">
        <v>44903</v>
      </c>
      <c r="O12" s="54" t="s">
        <v>24</v>
      </c>
      <c r="P12" s="54" t="s">
        <v>24</v>
      </c>
      <c r="Q12" s="54" t="s">
        <v>24</v>
      </c>
      <c r="R12" s="67"/>
      <c r="S12" s="54">
        <f t="shared" si="2"/>
        <v>4700</v>
      </c>
      <c r="T12" s="54">
        <v>2195</v>
      </c>
      <c r="U12" s="54">
        <v>2505</v>
      </c>
      <c r="V12" s="54" t="s">
        <v>24</v>
      </c>
      <c r="W12" s="119" t="s">
        <v>24</v>
      </c>
      <c r="X12" s="119" t="s">
        <v>24</v>
      </c>
      <c r="Y12" s="54" t="s">
        <v>24</v>
      </c>
      <c r="Z12" s="54" t="s">
        <v>24</v>
      </c>
      <c r="AA12" s="54" t="s">
        <v>24</v>
      </c>
      <c r="AB12" s="54">
        <f t="shared" ref="AB12:AB14" si="6">SUM(AC12:AD12)</f>
        <v>422</v>
      </c>
      <c r="AC12" s="54">
        <v>70</v>
      </c>
      <c r="AD12" s="54">
        <v>352</v>
      </c>
      <c r="AE12" s="54" t="s">
        <v>24</v>
      </c>
      <c r="AF12" s="54" t="s">
        <v>24</v>
      </c>
      <c r="AG12" s="54" t="s">
        <v>24</v>
      </c>
      <c r="AH12" s="54">
        <f t="shared" ref="AH12:AH21" si="7">SUM(AI12:AJ12)</f>
        <v>1099</v>
      </c>
      <c r="AI12" s="54">
        <v>482</v>
      </c>
      <c r="AJ12" s="120">
        <v>617</v>
      </c>
    </row>
    <row r="13" spans="1:42" s="5" customFormat="1" ht="18.95" customHeight="1" x14ac:dyDescent="0.15">
      <c r="B13" s="130"/>
      <c r="C13" s="130"/>
      <c r="D13" s="130">
        <v>7</v>
      </c>
      <c r="E13" s="32"/>
      <c r="F13" s="66">
        <f t="shared" si="3"/>
        <v>127389</v>
      </c>
      <c r="G13" s="57">
        <f t="shared" si="0"/>
        <v>59546</v>
      </c>
      <c r="H13" s="57">
        <f t="shared" si="0"/>
        <v>67843</v>
      </c>
      <c r="I13" s="54">
        <f t="shared" si="1"/>
        <v>111451</v>
      </c>
      <c r="J13" s="54">
        <f t="shared" si="4"/>
        <v>52404</v>
      </c>
      <c r="K13" s="54">
        <f t="shared" si="4"/>
        <v>59047</v>
      </c>
      <c r="L13" s="54">
        <f t="shared" si="5"/>
        <v>101822</v>
      </c>
      <c r="M13" s="54">
        <v>47977</v>
      </c>
      <c r="N13" s="54">
        <v>53845</v>
      </c>
      <c r="O13" s="54">
        <f t="shared" ref="O13:O15" si="8">SUM(P13:Q13)</f>
        <v>2574</v>
      </c>
      <c r="P13" s="54">
        <v>1225</v>
      </c>
      <c r="Q13" s="54">
        <v>1349</v>
      </c>
      <c r="R13" s="67"/>
      <c r="S13" s="54">
        <f t="shared" si="2"/>
        <v>7055</v>
      </c>
      <c r="T13" s="54">
        <v>3202</v>
      </c>
      <c r="U13" s="54">
        <v>3853</v>
      </c>
      <c r="V13" s="54" t="s">
        <v>24</v>
      </c>
      <c r="W13" s="54" t="s">
        <v>24</v>
      </c>
      <c r="X13" s="120" t="s">
        <v>24</v>
      </c>
      <c r="Y13" s="54">
        <f t="shared" ref="Y13:Y21" si="9">SUM(Z13:AA13)</f>
        <v>7570</v>
      </c>
      <c r="Z13" s="54">
        <v>3379</v>
      </c>
      <c r="AA13" s="54">
        <v>4191</v>
      </c>
      <c r="AB13" s="54">
        <f t="shared" si="6"/>
        <v>3657</v>
      </c>
      <c r="AC13" s="54">
        <v>1739</v>
      </c>
      <c r="AD13" s="120">
        <v>1918</v>
      </c>
      <c r="AE13" s="54" t="s">
        <v>24</v>
      </c>
      <c r="AF13" s="54" t="s">
        <v>24</v>
      </c>
      <c r="AG13" s="54" t="s">
        <v>24</v>
      </c>
      <c r="AH13" s="54">
        <f t="shared" si="7"/>
        <v>4711</v>
      </c>
      <c r="AI13" s="54">
        <v>2024</v>
      </c>
      <c r="AJ13" s="54">
        <v>2687</v>
      </c>
    </row>
    <row r="14" spans="1:42" s="5" customFormat="1" ht="18.95" customHeight="1" x14ac:dyDescent="0.15">
      <c r="B14" s="130"/>
      <c r="C14" s="130"/>
      <c r="D14" s="26">
        <v>8</v>
      </c>
      <c r="E14" s="32"/>
      <c r="F14" s="66">
        <f t="shared" si="3"/>
        <v>138948</v>
      </c>
      <c r="G14" s="57">
        <f t="shared" si="0"/>
        <v>67412</v>
      </c>
      <c r="H14" s="57">
        <f t="shared" si="0"/>
        <v>71536</v>
      </c>
      <c r="I14" s="54">
        <f t="shared" si="1"/>
        <v>124506</v>
      </c>
      <c r="J14" s="54">
        <f t="shared" si="4"/>
        <v>59934</v>
      </c>
      <c r="K14" s="54">
        <f t="shared" si="4"/>
        <v>64572</v>
      </c>
      <c r="L14" s="54">
        <f t="shared" si="5"/>
        <v>104166</v>
      </c>
      <c r="M14" s="54">
        <v>50874</v>
      </c>
      <c r="N14" s="54">
        <v>53292</v>
      </c>
      <c r="O14" s="54">
        <f t="shared" si="8"/>
        <v>11541</v>
      </c>
      <c r="P14" s="54">
        <v>4915</v>
      </c>
      <c r="Q14" s="54">
        <v>6626</v>
      </c>
      <c r="R14" s="67"/>
      <c r="S14" s="54">
        <f t="shared" si="2"/>
        <v>8799</v>
      </c>
      <c r="T14" s="54">
        <v>4145</v>
      </c>
      <c r="U14" s="54">
        <v>4654</v>
      </c>
      <c r="V14" s="54" t="s">
        <v>24</v>
      </c>
      <c r="W14" s="54" t="s">
        <v>24</v>
      </c>
      <c r="X14" s="120" t="s">
        <v>24</v>
      </c>
      <c r="Y14" s="54">
        <f t="shared" si="9"/>
        <v>1181</v>
      </c>
      <c r="Z14" s="54">
        <v>607</v>
      </c>
      <c r="AA14" s="54">
        <v>574</v>
      </c>
      <c r="AB14" s="54">
        <f t="shared" si="6"/>
        <v>2614</v>
      </c>
      <c r="AC14" s="54">
        <v>1358</v>
      </c>
      <c r="AD14" s="120">
        <v>1256</v>
      </c>
      <c r="AE14" s="54" t="s">
        <v>24</v>
      </c>
      <c r="AF14" s="54" t="s">
        <v>24</v>
      </c>
      <c r="AG14" s="54" t="s">
        <v>24</v>
      </c>
      <c r="AH14" s="54">
        <f t="shared" si="7"/>
        <v>10647</v>
      </c>
      <c r="AI14" s="54">
        <v>5513</v>
      </c>
      <c r="AJ14" s="54">
        <v>5134</v>
      </c>
    </row>
    <row r="15" spans="1:42" s="5" customFormat="1" ht="18.95" customHeight="1" x14ac:dyDescent="0.15">
      <c r="B15" s="130"/>
      <c r="C15" s="130"/>
      <c r="D15" s="130">
        <v>9</v>
      </c>
      <c r="E15" s="32"/>
      <c r="F15" s="66">
        <f t="shared" si="3"/>
        <v>108976</v>
      </c>
      <c r="G15" s="57">
        <f t="shared" si="0"/>
        <v>52107</v>
      </c>
      <c r="H15" s="57">
        <f t="shared" si="0"/>
        <v>56869</v>
      </c>
      <c r="I15" s="54">
        <f t="shared" si="1"/>
        <v>104876</v>
      </c>
      <c r="J15" s="54">
        <f t="shared" si="4"/>
        <v>49989</v>
      </c>
      <c r="K15" s="54">
        <f t="shared" si="4"/>
        <v>54887</v>
      </c>
      <c r="L15" s="54">
        <f t="shared" si="5"/>
        <v>93954</v>
      </c>
      <c r="M15" s="54">
        <v>45023</v>
      </c>
      <c r="N15" s="54">
        <v>48931</v>
      </c>
      <c r="O15" s="54">
        <f t="shared" si="8"/>
        <v>3831</v>
      </c>
      <c r="P15" s="54">
        <v>1915</v>
      </c>
      <c r="Q15" s="54">
        <v>1916</v>
      </c>
      <c r="R15" s="67"/>
      <c r="S15" s="54">
        <f t="shared" si="2"/>
        <v>7091</v>
      </c>
      <c r="T15" s="54">
        <v>3051</v>
      </c>
      <c r="U15" s="54">
        <v>4040</v>
      </c>
      <c r="V15" s="54" t="s">
        <v>24</v>
      </c>
      <c r="W15" s="54" t="s">
        <v>24</v>
      </c>
      <c r="X15" s="54" t="s">
        <v>24</v>
      </c>
      <c r="Y15" s="54" t="s">
        <v>24</v>
      </c>
      <c r="Z15" s="54" t="s">
        <v>24</v>
      </c>
      <c r="AA15" s="54" t="s">
        <v>24</v>
      </c>
      <c r="AB15" s="54" t="s">
        <v>24</v>
      </c>
      <c r="AC15" s="54" t="s">
        <v>24</v>
      </c>
      <c r="AD15" s="54" t="s">
        <v>24</v>
      </c>
      <c r="AE15" s="54" t="s">
        <v>24</v>
      </c>
      <c r="AF15" s="54" t="s">
        <v>24</v>
      </c>
      <c r="AG15" s="54" t="s">
        <v>24</v>
      </c>
      <c r="AH15" s="54">
        <f t="shared" si="7"/>
        <v>4100</v>
      </c>
      <c r="AI15" s="54">
        <v>2118</v>
      </c>
      <c r="AJ15" s="54">
        <v>1982</v>
      </c>
    </row>
    <row r="16" spans="1:42" s="5" customFormat="1" ht="18.95" customHeight="1" x14ac:dyDescent="0.15">
      <c r="B16" s="130"/>
      <c r="C16" s="130"/>
      <c r="D16" s="26">
        <v>10</v>
      </c>
      <c r="E16" s="32"/>
      <c r="F16" s="66">
        <f t="shared" si="3"/>
        <v>95834</v>
      </c>
      <c r="G16" s="57">
        <f t="shared" si="0"/>
        <v>45578</v>
      </c>
      <c r="H16" s="57">
        <f t="shared" si="0"/>
        <v>50256</v>
      </c>
      <c r="I16" s="54">
        <f t="shared" si="1"/>
        <v>94055</v>
      </c>
      <c r="J16" s="54">
        <f t="shared" si="4"/>
        <v>44676</v>
      </c>
      <c r="K16" s="54">
        <f t="shared" si="4"/>
        <v>49379</v>
      </c>
      <c r="L16" s="54">
        <f t="shared" si="5"/>
        <v>88246</v>
      </c>
      <c r="M16" s="54">
        <v>41686</v>
      </c>
      <c r="N16" s="54">
        <v>46560</v>
      </c>
      <c r="O16" s="54" t="s">
        <v>24</v>
      </c>
      <c r="P16" s="54" t="s">
        <v>24</v>
      </c>
      <c r="Q16" s="54" t="s">
        <v>24</v>
      </c>
      <c r="R16" s="67"/>
      <c r="S16" s="54">
        <f t="shared" si="2"/>
        <v>5809</v>
      </c>
      <c r="T16" s="54">
        <v>2990</v>
      </c>
      <c r="U16" s="54">
        <v>2819</v>
      </c>
      <c r="V16" s="54" t="s">
        <v>24</v>
      </c>
      <c r="W16" s="119" t="s">
        <v>24</v>
      </c>
      <c r="X16" s="119" t="s">
        <v>24</v>
      </c>
      <c r="Y16" s="54" t="s">
        <v>24</v>
      </c>
      <c r="Z16" s="54" t="s">
        <v>24</v>
      </c>
      <c r="AA16" s="54" t="s">
        <v>24</v>
      </c>
      <c r="AB16" s="54" t="s">
        <v>24</v>
      </c>
      <c r="AC16" s="54" t="s">
        <v>24</v>
      </c>
      <c r="AD16" s="54" t="s">
        <v>24</v>
      </c>
      <c r="AE16" s="54" t="s">
        <v>24</v>
      </c>
      <c r="AF16" s="54" t="s">
        <v>24</v>
      </c>
      <c r="AG16" s="54" t="s">
        <v>24</v>
      </c>
      <c r="AH16" s="54">
        <f t="shared" si="7"/>
        <v>1779</v>
      </c>
      <c r="AI16" s="54">
        <v>902</v>
      </c>
      <c r="AJ16" s="120">
        <v>877</v>
      </c>
    </row>
    <row r="17" spans="2:42" s="5" customFormat="1" ht="18.95" customHeight="1" x14ac:dyDescent="0.15">
      <c r="B17" s="130"/>
      <c r="C17" s="130"/>
      <c r="D17" s="130">
        <v>11</v>
      </c>
      <c r="E17" s="32"/>
      <c r="F17" s="66">
        <f t="shared" si="3"/>
        <v>75158</v>
      </c>
      <c r="G17" s="57">
        <f t="shared" si="0"/>
        <v>36955</v>
      </c>
      <c r="H17" s="57">
        <f t="shared" si="0"/>
        <v>38203</v>
      </c>
      <c r="I17" s="54">
        <f t="shared" si="1"/>
        <v>74690</v>
      </c>
      <c r="J17" s="54">
        <f t="shared" si="4"/>
        <v>36809</v>
      </c>
      <c r="K17" s="54">
        <f t="shared" si="4"/>
        <v>37881</v>
      </c>
      <c r="L17" s="54">
        <f t="shared" si="5"/>
        <v>71034</v>
      </c>
      <c r="M17" s="54">
        <v>34947</v>
      </c>
      <c r="N17" s="54">
        <v>36087</v>
      </c>
      <c r="O17" s="54" t="s">
        <v>24</v>
      </c>
      <c r="P17" s="54" t="s">
        <v>24</v>
      </c>
      <c r="Q17" s="54" t="s">
        <v>24</v>
      </c>
      <c r="R17" s="67"/>
      <c r="S17" s="54">
        <f t="shared" si="2"/>
        <v>3656</v>
      </c>
      <c r="T17" s="54">
        <v>1862</v>
      </c>
      <c r="U17" s="54">
        <v>1794</v>
      </c>
      <c r="V17" s="54" t="s">
        <v>24</v>
      </c>
      <c r="W17" s="119" t="s">
        <v>24</v>
      </c>
      <c r="X17" s="119" t="s">
        <v>24</v>
      </c>
      <c r="Y17" s="54" t="s">
        <v>24</v>
      </c>
      <c r="Z17" s="54" t="s">
        <v>24</v>
      </c>
      <c r="AA17" s="54" t="s">
        <v>24</v>
      </c>
      <c r="AB17" s="54" t="s">
        <v>24</v>
      </c>
      <c r="AC17" s="54" t="s">
        <v>24</v>
      </c>
      <c r="AD17" s="54" t="s">
        <v>24</v>
      </c>
      <c r="AE17" s="54" t="s">
        <v>24</v>
      </c>
      <c r="AF17" s="54" t="s">
        <v>24</v>
      </c>
      <c r="AG17" s="54" t="s">
        <v>24</v>
      </c>
      <c r="AH17" s="54">
        <f t="shared" si="7"/>
        <v>468</v>
      </c>
      <c r="AI17" s="54">
        <v>146</v>
      </c>
      <c r="AJ17" s="54">
        <v>322</v>
      </c>
    </row>
    <row r="18" spans="2:42" s="5" customFormat="1" ht="18.95" customHeight="1" x14ac:dyDescent="0.15">
      <c r="B18" s="130"/>
      <c r="C18" s="130"/>
      <c r="D18" s="26">
        <v>12</v>
      </c>
      <c r="E18" s="32"/>
      <c r="F18" s="66">
        <f t="shared" si="3"/>
        <v>70893</v>
      </c>
      <c r="G18" s="57">
        <f t="shared" si="0"/>
        <v>32531</v>
      </c>
      <c r="H18" s="57">
        <f t="shared" si="0"/>
        <v>38362</v>
      </c>
      <c r="I18" s="54">
        <f t="shared" si="1"/>
        <v>67968</v>
      </c>
      <c r="J18" s="54">
        <f t="shared" si="4"/>
        <v>31165</v>
      </c>
      <c r="K18" s="54">
        <f t="shared" si="4"/>
        <v>36803</v>
      </c>
      <c r="L18" s="54">
        <f t="shared" si="5"/>
        <v>66191</v>
      </c>
      <c r="M18" s="54">
        <v>30419</v>
      </c>
      <c r="N18" s="54">
        <v>35772</v>
      </c>
      <c r="O18" s="54" t="s">
        <v>24</v>
      </c>
      <c r="P18" s="54" t="s">
        <v>24</v>
      </c>
      <c r="Q18" s="54" t="s">
        <v>24</v>
      </c>
      <c r="R18" s="67"/>
      <c r="S18" s="54">
        <f t="shared" si="2"/>
        <v>1777</v>
      </c>
      <c r="T18" s="54">
        <v>746</v>
      </c>
      <c r="U18" s="54">
        <v>1031</v>
      </c>
      <c r="V18" s="54" t="s">
        <v>24</v>
      </c>
      <c r="W18" s="54" t="s">
        <v>24</v>
      </c>
      <c r="X18" s="54" t="s">
        <v>24</v>
      </c>
      <c r="Y18" s="54" t="s">
        <v>24</v>
      </c>
      <c r="Z18" s="54" t="s">
        <v>24</v>
      </c>
      <c r="AA18" s="54" t="s">
        <v>24</v>
      </c>
      <c r="AB18" s="54" t="s">
        <v>24</v>
      </c>
      <c r="AC18" s="54" t="s">
        <v>24</v>
      </c>
      <c r="AD18" s="54" t="s">
        <v>24</v>
      </c>
      <c r="AE18" s="54" t="s">
        <v>24</v>
      </c>
      <c r="AF18" s="54" t="s">
        <v>24</v>
      </c>
      <c r="AG18" s="54" t="s">
        <v>24</v>
      </c>
      <c r="AH18" s="54">
        <f t="shared" si="7"/>
        <v>2925</v>
      </c>
      <c r="AI18" s="54">
        <v>1366</v>
      </c>
      <c r="AJ18" s="120">
        <v>1559</v>
      </c>
    </row>
    <row r="19" spans="2:42" s="5" customFormat="1" ht="18.95" customHeight="1" x14ac:dyDescent="0.15">
      <c r="B19" s="130" t="s">
        <v>59</v>
      </c>
      <c r="C19" s="140" t="s">
        <v>62</v>
      </c>
      <c r="D19" s="26" t="s">
        <v>63</v>
      </c>
      <c r="E19" s="31" t="s">
        <v>7</v>
      </c>
      <c r="F19" s="66">
        <f t="shared" si="3"/>
        <v>90814</v>
      </c>
      <c r="G19" s="57">
        <f t="shared" si="0"/>
        <v>45947</v>
      </c>
      <c r="H19" s="57">
        <f t="shared" si="0"/>
        <v>44867</v>
      </c>
      <c r="I19" s="54">
        <f t="shared" si="1"/>
        <v>87699</v>
      </c>
      <c r="J19" s="54">
        <f t="shared" si="4"/>
        <v>44437</v>
      </c>
      <c r="K19" s="54">
        <f t="shared" si="4"/>
        <v>43262</v>
      </c>
      <c r="L19" s="54">
        <f t="shared" si="5"/>
        <v>82635</v>
      </c>
      <c r="M19" s="54">
        <v>41962</v>
      </c>
      <c r="N19" s="54">
        <v>40673</v>
      </c>
      <c r="O19" s="54" t="s">
        <v>24</v>
      </c>
      <c r="P19" s="54" t="s">
        <v>24</v>
      </c>
      <c r="Q19" s="54" t="s">
        <v>24</v>
      </c>
      <c r="R19" s="67"/>
      <c r="S19" s="54">
        <f t="shared" si="2"/>
        <v>5064</v>
      </c>
      <c r="T19" s="54">
        <v>2475</v>
      </c>
      <c r="U19" s="54">
        <v>2589</v>
      </c>
      <c r="V19" s="54" t="s">
        <v>24</v>
      </c>
      <c r="W19" s="54" t="s">
        <v>24</v>
      </c>
      <c r="X19" s="54" t="s">
        <v>24</v>
      </c>
      <c r="Y19" s="54">
        <f t="shared" si="9"/>
        <v>645</v>
      </c>
      <c r="Z19" s="54">
        <v>307</v>
      </c>
      <c r="AA19" s="54">
        <v>338</v>
      </c>
      <c r="AB19" s="54" t="s">
        <v>24</v>
      </c>
      <c r="AC19" s="54" t="s">
        <v>24</v>
      </c>
      <c r="AD19" s="54" t="s">
        <v>24</v>
      </c>
      <c r="AE19" s="54" t="s">
        <v>24</v>
      </c>
      <c r="AF19" s="54" t="s">
        <v>24</v>
      </c>
      <c r="AG19" s="54" t="s">
        <v>24</v>
      </c>
      <c r="AH19" s="54">
        <f t="shared" si="7"/>
        <v>2470</v>
      </c>
      <c r="AI19" s="54">
        <v>1203</v>
      </c>
      <c r="AJ19" s="120">
        <v>1267</v>
      </c>
    </row>
    <row r="20" spans="2:42" s="5" customFormat="1" ht="18.95" customHeight="1" x14ac:dyDescent="0.15">
      <c r="B20" s="8"/>
      <c r="C20" s="130"/>
      <c r="D20" s="130">
        <v>2</v>
      </c>
      <c r="E20" s="32"/>
      <c r="F20" s="66">
        <f t="shared" si="3"/>
        <v>95470</v>
      </c>
      <c r="G20" s="57">
        <f t="shared" si="0"/>
        <v>47713</v>
      </c>
      <c r="H20" s="57">
        <f t="shared" si="0"/>
        <v>47757</v>
      </c>
      <c r="I20" s="54">
        <f t="shared" si="1"/>
        <v>85057</v>
      </c>
      <c r="J20" s="54">
        <f t="shared" si="4"/>
        <v>42591</v>
      </c>
      <c r="K20" s="54">
        <f t="shared" si="4"/>
        <v>42466</v>
      </c>
      <c r="L20" s="54">
        <f t="shared" si="5"/>
        <v>80452</v>
      </c>
      <c r="M20" s="54">
        <v>40236</v>
      </c>
      <c r="N20" s="54">
        <v>40216</v>
      </c>
      <c r="O20" s="54" t="s">
        <v>24</v>
      </c>
      <c r="P20" s="54" t="s">
        <v>24</v>
      </c>
      <c r="Q20" s="54" t="s">
        <v>24</v>
      </c>
      <c r="R20" s="67"/>
      <c r="S20" s="54">
        <f t="shared" si="2"/>
        <v>4605</v>
      </c>
      <c r="T20" s="54">
        <v>2355</v>
      </c>
      <c r="U20" s="54">
        <v>2250</v>
      </c>
      <c r="V20" s="54" t="s">
        <v>24</v>
      </c>
      <c r="W20" s="54" t="s">
        <v>24</v>
      </c>
      <c r="X20" s="54" t="s">
        <v>24</v>
      </c>
      <c r="Y20" s="54">
        <f t="shared" si="9"/>
        <v>2560</v>
      </c>
      <c r="Z20" s="54">
        <v>1278</v>
      </c>
      <c r="AA20" s="54">
        <v>1282</v>
      </c>
      <c r="AB20" s="54" t="s">
        <v>24</v>
      </c>
      <c r="AC20" s="54" t="s">
        <v>24</v>
      </c>
      <c r="AD20" s="54" t="s">
        <v>24</v>
      </c>
      <c r="AE20" s="54" t="s">
        <v>24</v>
      </c>
      <c r="AF20" s="54" t="s">
        <v>24</v>
      </c>
      <c r="AG20" s="54" t="s">
        <v>24</v>
      </c>
      <c r="AH20" s="54">
        <f t="shared" si="7"/>
        <v>7853</v>
      </c>
      <c r="AI20" s="54">
        <v>3844</v>
      </c>
      <c r="AJ20" s="120">
        <v>4009</v>
      </c>
    </row>
    <row r="21" spans="2:42" s="5" customFormat="1" ht="18.95" customHeight="1" x14ac:dyDescent="0.15">
      <c r="B21" s="27"/>
      <c r="C21" s="27"/>
      <c r="D21" s="27">
        <v>3</v>
      </c>
      <c r="E21" s="33"/>
      <c r="F21" s="68">
        <f t="shared" si="3"/>
        <v>90778</v>
      </c>
      <c r="G21" s="69">
        <f t="shared" si="0"/>
        <v>46098</v>
      </c>
      <c r="H21" s="69">
        <f t="shared" si="0"/>
        <v>44680</v>
      </c>
      <c r="I21" s="55">
        <f t="shared" si="1"/>
        <v>87222</v>
      </c>
      <c r="J21" s="55">
        <f t="shared" si="4"/>
        <v>44334</v>
      </c>
      <c r="K21" s="55">
        <f t="shared" si="4"/>
        <v>42888</v>
      </c>
      <c r="L21" s="55">
        <f t="shared" si="5"/>
        <v>82647</v>
      </c>
      <c r="M21" s="55">
        <v>41984</v>
      </c>
      <c r="N21" s="55">
        <v>40663</v>
      </c>
      <c r="O21" s="55" t="s">
        <v>24</v>
      </c>
      <c r="P21" s="55" t="s">
        <v>24</v>
      </c>
      <c r="Q21" s="55" t="s">
        <v>24</v>
      </c>
      <c r="R21" s="70"/>
      <c r="S21" s="55">
        <f t="shared" si="2"/>
        <v>4575</v>
      </c>
      <c r="T21" s="55">
        <v>2350</v>
      </c>
      <c r="U21" s="55">
        <v>2225</v>
      </c>
      <c r="V21" s="55" t="s">
        <v>24</v>
      </c>
      <c r="W21" s="55" t="s">
        <v>24</v>
      </c>
      <c r="X21" s="55" t="s">
        <v>24</v>
      </c>
      <c r="Y21" s="55">
        <f t="shared" si="9"/>
        <v>1729</v>
      </c>
      <c r="Z21" s="55">
        <v>797</v>
      </c>
      <c r="AA21" s="55">
        <v>932</v>
      </c>
      <c r="AB21" s="55" t="s">
        <v>24</v>
      </c>
      <c r="AC21" s="55" t="s">
        <v>24</v>
      </c>
      <c r="AD21" s="55" t="s">
        <v>24</v>
      </c>
      <c r="AE21" s="55" t="s">
        <v>24</v>
      </c>
      <c r="AF21" s="55" t="s">
        <v>24</v>
      </c>
      <c r="AG21" s="55" t="s">
        <v>24</v>
      </c>
      <c r="AH21" s="55">
        <f t="shared" si="7"/>
        <v>1827</v>
      </c>
      <c r="AI21" s="55">
        <v>967</v>
      </c>
      <c r="AJ21" s="118">
        <v>860</v>
      </c>
    </row>
    <row r="22" spans="2:42" s="5" customFormat="1" ht="15" customHeight="1" x14ac:dyDescent="0.15">
      <c r="B22" s="7" t="s">
        <v>23</v>
      </c>
      <c r="N22" s="8"/>
      <c r="O22" s="8"/>
      <c r="S22" s="121"/>
      <c r="T22" s="121"/>
      <c r="U22" s="121"/>
      <c r="V22" s="11"/>
      <c r="W22" s="11"/>
      <c r="X22" s="37"/>
      <c r="Y22" s="35"/>
      <c r="AB22" s="35"/>
      <c r="AC22" s="35"/>
      <c r="AE22" s="35"/>
      <c r="AH22" s="35"/>
      <c r="AI22" s="35"/>
      <c r="AJ22" s="39" t="s">
        <v>41</v>
      </c>
      <c r="AL22" s="35"/>
      <c r="AM22" s="39"/>
    </row>
    <row r="23" spans="2:42" s="5" customFormat="1" ht="15" customHeight="1" x14ac:dyDescent="0.15">
      <c r="B23" s="7" t="s">
        <v>33</v>
      </c>
      <c r="N23" s="8"/>
      <c r="O23" s="8"/>
      <c r="V23" s="11"/>
      <c r="W23" s="11"/>
      <c r="X23" s="11"/>
      <c r="Y23" s="35"/>
      <c r="AB23" s="35"/>
      <c r="AC23" s="35"/>
      <c r="AL23" s="35"/>
      <c r="AM23" s="35"/>
    </row>
    <row r="24" spans="2:42" ht="14.45" customHeight="1" x14ac:dyDescent="0.15">
      <c r="B24" s="49" t="s">
        <v>39</v>
      </c>
      <c r="C24" s="5"/>
      <c r="D24" s="5"/>
      <c r="E24" s="5"/>
      <c r="F24" s="50"/>
      <c r="S24" s="11"/>
      <c r="T24" s="11"/>
      <c r="X24" s="37"/>
      <c r="Y24" s="37"/>
      <c r="AA24" s="11"/>
      <c r="AC24" s="37"/>
      <c r="AE24" s="11"/>
      <c r="AF24" s="11"/>
      <c r="AL24" s="37"/>
      <c r="AM24" s="37"/>
      <c r="AO24" s="11"/>
      <c r="AP24" s="11"/>
    </row>
    <row r="25" spans="2:42" ht="14.45" customHeight="1" x14ac:dyDescent="0.15">
      <c r="B25" s="7"/>
      <c r="C25" s="5"/>
      <c r="D25" s="5"/>
      <c r="E25" s="5"/>
    </row>
    <row r="26" spans="2:42" ht="14.45" customHeight="1" x14ac:dyDescent="0.15">
      <c r="B26" s="41"/>
      <c r="C26" s="41"/>
      <c r="D26" s="41"/>
      <c r="E26" s="41"/>
    </row>
  </sheetData>
  <mergeCells count="16">
    <mergeCell ref="D8:E8"/>
    <mergeCell ref="B3:E5"/>
    <mergeCell ref="Y4:AA4"/>
    <mergeCell ref="F3:H4"/>
    <mergeCell ref="I3:Q3"/>
    <mergeCell ref="V3:AG3"/>
    <mergeCell ref="D6:E6"/>
    <mergeCell ref="D7:E7"/>
    <mergeCell ref="AH3:AJ4"/>
    <mergeCell ref="I4:K4"/>
    <mergeCell ref="L4:N4"/>
    <mergeCell ref="O4:Q4"/>
    <mergeCell ref="S4:U4"/>
    <mergeCell ref="V4:X4"/>
    <mergeCell ref="AB4:AD4"/>
    <mergeCell ref="AE4:AG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8" scale="92" fitToHeight="0" orientation="landscape" horizontalDpi="4294967295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showGridLines="0" view="pageBreakPreview" zoomScaleNormal="100" zoomScaleSheetLayoutView="100" workbookViewId="0"/>
  </sheetViews>
  <sheetFormatPr defaultColWidth="9.75" defaultRowHeight="14.45" customHeight="1" x14ac:dyDescent="0.15"/>
  <cols>
    <col min="1" max="1" width="2.625" style="10" customWidth="1"/>
    <col min="2" max="2" width="5.625" style="19" customWidth="1"/>
    <col min="3" max="3" width="5" style="20" bestFit="1" customWidth="1"/>
    <col min="4" max="4" width="3.5" style="20" bestFit="1" customWidth="1"/>
    <col min="5" max="5" width="3.375" style="11" bestFit="1" customWidth="1"/>
    <col min="6" max="7" width="10.625" style="20" customWidth="1"/>
    <col min="8" max="8" width="10.625" style="11" customWidth="1"/>
    <col min="9" max="11" width="10.125" style="11" customWidth="1"/>
    <col min="12" max="13" width="1.375" style="21" customWidth="1"/>
    <col min="14" max="16" width="7.625" style="11" customWidth="1"/>
    <col min="17" max="22" width="7.125" style="11" customWidth="1"/>
    <col min="23" max="25" width="6.625" style="11" customWidth="1"/>
    <col min="26" max="26" width="6.125" style="11" customWidth="1"/>
    <col min="27" max="28" width="6.125" style="37" customWidth="1"/>
    <col min="29" max="30" width="6.125" style="11" customWidth="1"/>
    <col min="31" max="16384" width="9.75" style="11"/>
  </cols>
  <sheetData>
    <row r="1" spans="1:28" s="5" customFormat="1" ht="15" customHeight="1" x14ac:dyDescent="0.15">
      <c r="A1" s="6"/>
      <c r="B1" s="1"/>
      <c r="C1" s="1"/>
      <c r="D1" s="1"/>
      <c r="E1" s="1"/>
      <c r="L1" s="8"/>
      <c r="M1" s="8"/>
      <c r="N1" s="9"/>
      <c r="R1" s="8"/>
      <c r="S1" s="8"/>
      <c r="T1" s="8"/>
      <c r="U1" s="8"/>
      <c r="W1" s="9"/>
      <c r="X1" s="9"/>
      <c r="Y1" s="9"/>
      <c r="Z1" s="9"/>
      <c r="AA1" s="46"/>
      <c r="AB1" s="35"/>
    </row>
    <row r="2" spans="1:28" s="5" customFormat="1" ht="15" customHeight="1" x14ac:dyDescent="0.15">
      <c r="A2" s="6"/>
      <c r="K2" s="10" t="s">
        <v>71</v>
      </c>
      <c r="L2" s="21"/>
      <c r="M2" s="21"/>
      <c r="N2" s="11" t="s">
        <v>69</v>
      </c>
      <c r="Q2" s="11"/>
      <c r="S2" s="11"/>
      <c r="T2" s="11"/>
    </row>
    <row r="3" spans="1:28" s="5" customFormat="1" ht="15" customHeight="1" thickBot="1" x14ac:dyDescent="0.2">
      <c r="A3" s="7"/>
      <c r="B3" s="7" t="s">
        <v>66</v>
      </c>
      <c r="F3" s="12"/>
      <c r="G3" s="12"/>
      <c r="L3" s="8"/>
      <c r="M3" s="8"/>
    </row>
    <row r="4" spans="1:28" s="5" customFormat="1" ht="18" customHeight="1" thickTop="1" x14ac:dyDescent="0.15">
      <c r="A4" s="8"/>
      <c r="B4" s="154" t="s">
        <v>64</v>
      </c>
      <c r="C4" s="154"/>
      <c r="D4" s="154"/>
      <c r="E4" s="155"/>
      <c r="F4" s="178" t="s">
        <v>19</v>
      </c>
      <c r="G4" s="179"/>
      <c r="H4" s="188"/>
      <c r="I4" s="164" t="s">
        <v>54</v>
      </c>
      <c r="J4" s="165"/>
      <c r="K4" s="165"/>
      <c r="L4" s="8"/>
      <c r="M4" s="8"/>
      <c r="N4" s="166" t="s">
        <v>56</v>
      </c>
      <c r="O4" s="166"/>
      <c r="P4" s="166"/>
      <c r="Q4" s="166"/>
      <c r="R4" s="166"/>
      <c r="S4" s="166"/>
      <c r="T4" s="166"/>
      <c r="U4" s="166"/>
      <c r="V4" s="167"/>
      <c r="W4" s="178" t="s">
        <v>31</v>
      </c>
      <c r="X4" s="179"/>
      <c r="Y4" s="179"/>
    </row>
    <row r="5" spans="1:28" s="5" customFormat="1" ht="18" customHeight="1" x14ac:dyDescent="0.15">
      <c r="A5" s="8"/>
      <c r="B5" s="156"/>
      <c r="C5" s="156"/>
      <c r="D5" s="156"/>
      <c r="E5" s="157"/>
      <c r="F5" s="180"/>
      <c r="G5" s="181"/>
      <c r="H5" s="182"/>
      <c r="I5" s="187" t="s">
        <v>19</v>
      </c>
      <c r="J5" s="185"/>
      <c r="K5" s="186"/>
      <c r="L5" s="30"/>
      <c r="M5" s="30"/>
      <c r="N5" s="185" t="s">
        <v>11</v>
      </c>
      <c r="O5" s="185"/>
      <c r="P5" s="186"/>
      <c r="Q5" s="192" t="s">
        <v>43</v>
      </c>
      <c r="R5" s="192"/>
      <c r="S5" s="193"/>
      <c r="T5" s="187" t="s">
        <v>18</v>
      </c>
      <c r="U5" s="185"/>
      <c r="V5" s="186"/>
      <c r="W5" s="180"/>
      <c r="X5" s="181"/>
      <c r="Y5" s="181"/>
    </row>
    <row r="6" spans="1:28" s="5" customFormat="1" ht="18" customHeight="1" x14ac:dyDescent="0.15">
      <c r="A6" s="8"/>
      <c r="B6" s="158"/>
      <c r="C6" s="158"/>
      <c r="D6" s="158"/>
      <c r="E6" s="159"/>
      <c r="F6" s="22" t="s">
        <v>3</v>
      </c>
      <c r="G6" s="22" t="s">
        <v>20</v>
      </c>
      <c r="H6" s="22" t="s">
        <v>21</v>
      </c>
      <c r="I6" s="23" t="s">
        <v>3</v>
      </c>
      <c r="J6" s="22" t="s">
        <v>20</v>
      </c>
      <c r="K6" s="22" t="s">
        <v>21</v>
      </c>
      <c r="L6" s="14"/>
      <c r="M6" s="14"/>
      <c r="N6" s="23" t="s">
        <v>3</v>
      </c>
      <c r="O6" s="22" t="s">
        <v>20</v>
      </c>
      <c r="P6" s="22" t="s">
        <v>21</v>
      </c>
      <c r="Q6" s="23" t="s">
        <v>3</v>
      </c>
      <c r="R6" s="22" t="s">
        <v>20</v>
      </c>
      <c r="S6" s="23" t="s">
        <v>21</v>
      </c>
      <c r="T6" s="23" t="s">
        <v>3</v>
      </c>
      <c r="U6" s="22" t="s">
        <v>20</v>
      </c>
      <c r="V6" s="22" t="s">
        <v>21</v>
      </c>
      <c r="W6" s="23" t="s">
        <v>3</v>
      </c>
      <c r="X6" s="38" t="s">
        <v>20</v>
      </c>
      <c r="Y6" s="45" t="s">
        <v>21</v>
      </c>
    </row>
    <row r="7" spans="1:28" s="18" customFormat="1" ht="18" customHeight="1" x14ac:dyDescent="0.15">
      <c r="B7" s="130" t="s">
        <v>58</v>
      </c>
      <c r="C7" s="139" t="s">
        <v>13</v>
      </c>
      <c r="D7" s="174" t="s">
        <v>40</v>
      </c>
      <c r="E7" s="175"/>
      <c r="F7" s="85">
        <v>5572951</v>
      </c>
      <c r="G7" s="86">
        <v>3498420</v>
      </c>
      <c r="H7" s="86">
        <v>2074531</v>
      </c>
      <c r="I7" s="86">
        <v>5572107</v>
      </c>
      <c r="J7" s="86">
        <v>3497602</v>
      </c>
      <c r="K7" s="86">
        <v>2074505</v>
      </c>
      <c r="N7" s="86">
        <v>5491020</v>
      </c>
      <c r="O7" s="86">
        <v>3421218</v>
      </c>
      <c r="P7" s="86">
        <v>2069802</v>
      </c>
      <c r="Q7" s="86">
        <v>41862</v>
      </c>
      <c r="R7" s="86">
        <v>41083</v>
      </c>
      <c r="S7" s="86">
        <v>779</v>
      </c>
      <c r="T7" s="87">
        <v>39225</v>
      </c>
      <c r="U7" s="87">
        <v>35301</v>
      </c>
      <c r="V7" s="87">
        <v>3924</v>
      </c>
      <c r="W7" s="88">
        <v>844</v>
      </c>
      <c r="X7" s="89">
        <v>818</v>
      </c>
      <c r="Y7" s="89">
        <v>26</v>
      </c>
    </row>
    <row r="8" spans="1:28" s="5" customFormat="1" ht="18" customHeight="1" x14ac:dyDescent="0.15">
      <c r="B8" s="130">
        <v>28</v>
      </c>
      <c r="C8" s="130"/>
      <c r="D8" s="176" t="s">
        <v>45</v>
      </c>
      <c r="E8" s="177"/>
      <c r="F8" s="95">
        <v>5365716.7</v>
      </c>
      <c r="G8" s="104">
        <v>3396676</v>
      </c>
      <c r="H8" s="104">
        <v>1969040.7</v>
      </c>
      <c r="I8" s="104">
        <v>5365716.7</v>
      </c>
      <c r="J8" s="104">
        <v>3396676</v>
      </c>
      <c r="K8" s="104">
        <v>1969040.7</v>
      </c>
      <c r="L8" s="104"/>
      <c r="M8" s="135"/>
      <c r="N8" s="104">
        <v>5328642.7</v>
      </c>
      <c r="O8" s="104">
        <v>3364016</v>
      </c>
      <c r="P8" s="104">
        <v>1964626.7</v>
      </c>
      <c r="Q8" s="136">
        <v>5443</v>
      </c>
      <c r="R8" s="104">
        <v>3558</v>
      </c>
      <c r="S8" s="104">
        <v>1885</v>
      </c>
      <c r="T8" s="104">
        <v>31631</v>
      </c>
      <c r="U8" s="104">
        <v>29102</v>
      </c>
      <c r="V8" s="104">
        <v>2529</v>
      </c>
      <c r="W8" s="94" t="s">
        <v>24</v>
      </c>
      <c r="X8" s="94" t="s">
        <v>24</v>
      </c>
      <c r="Y8" s="94" t="s">
        <v>24</v>
      </c>
    </row>
    <row r="9" spans="1:28" s="18" customFormat="1" ht="18" customHeight="1" x14ac:dyDescent="0.15">
      <c r="B9" s="141">
        <v>29</v>
      </c>
      <c r="C9" s="130"/>
      <c r="D9" s="148" t="s">
        <v>57</v>
      </c>
      <c r="E9" s="149"/>
      <c r="F9" s="90">
        <f>SUM(G9:H9)</f>
        <v>5408372</v>
      </c>
      <c r="G9" s="91">
        <f>SUM(G11:G22)</f>
        <v>3372428</v>
      </c>
      <c r="H9" s="91">
        <f>SUM(H11:H22)</f>
        <v>2035944</v>
      </c>
      <c r="I9" s="91">
        <f>SUM(J9:K9)</f>
        <v>5405432</v>
      </c>
      <c r="J9" s="91">
        <f>SUM(J11:J22)</f>
        <v>3370958</v>
      </c>
      <c r="K9" s="91">
        <f>SUM(K11:K22)</f>
        <v>2034474</v>
      </c>
      <c r="L9" s="91"/>
      <c r="M9" s="92"/>
      <c r="N9" s="91">
        <f>SUM(O9:P9)</f>
        <v>5376468</v>
      </c>
      <c r="O9" s="91">
        <f>SUM(O11:O22)</f>
        <v>3347738</v>
      </c>
      <c r="P9" s="91">
        <f>SUM(P11:P22)</f>
        <v>2028730</v>
      </c>
      <c r="Q9" s="93">
        <f>SUM(R9:S9)</f>
        <v>4222</v>
      </c>
      <c r="R9" s="91">
        <f>SUM(R11:R22)</f>
        <v>956</v>
      </c>
      <c r="S9" s="91">
        <f>SUM(S11:S22)</f>
        <v>3266</v>
      </c>
      <c r="T9" s="91">
        <f>SUM(U9:V9)</f>
        <v>24742</v>
      </c>
      <c r="U9" s="91">
        <f>SUM(U11:U22)</f>
        <v>22264</v>
      </c>
      <c r="V9" s="91">
        <f>SUM(V11:V22)</f>
        <v>2478</v>
      </c>
      <c r="W9" s="138">
        <f>SUM(X9:Y9)</f>
        <v>2940</v>
      </c>
      <c r="X9" s="138">
        <f>SUM(X11:X22)</f>
        <v>1470</v>
      </c>
      <c r="Y9" s="138">
        <f>SUM(Y11:Y22)</f>
        <v>1470</v>
      </c>
    </row>
    <row r="10" spans="1:28" s="18" customFormat="1" ht="9" customHeight="1" x14ac:dyDescent="0.15">
      <c r="B10" s="141"/>
      <c r="C10" s="130"/>
      <c r="D10" s="130"/>
      <c r="E10" s="29"/>
      <c r="F10" s="90"/>
      <c r="G10" s="91"/>
      <c r="H10" s="91"/>
      <c r="I10" s="91"/>
      <c r="J10" s="91"/>
      <c r="K10" s="91"/>
      <c r="L10" s="91"/>
      <c r="M10" s="92"/>
      <c r="N10" s="91"/>
      <c r="O10" s="91"/>
      <c r="P10" s="91"/>
      <c r="Q10" s="93"/>
      <c r="R10" s="91"/>
      <c r="S10" s="91"/>
      <c r="T10" s="91"/>
      <c r="U10" s="91"/>
      <c r="V10" s="91"/>
      <c r="W10" s="94"/>
      <c r="X10" s="94"/>
      <c r="Y10" s="94"/>
    </row>
    <row r="11" spans="1:28" s="5" customFormat="1" ht="18" customHeight="1" x14ac:dyDescent="0.15">
      <c r="B11" s="130" t="s">
        <v>46</v>
      </c>
      <c r="C11" s="140" t="s">
        <v>62</v>
      </c>
      <c r="D11" s="26" t="s">
        <v>61</v>
      </c>
      <c r="E11" s="31" t="s">
        <v>7</v>
      </c>
      <c r="F11" s="95">
        <f t="shared" ref="F11:F21" si="0">SUM(G11:H11)</f>
        <v>337019</v>
      </c>
      <c r="G11" s="96">
        <f t="shared" ref="G11:H22" si="1">SUM(J11,X11)</f>
        <v>172350</v>
      </c>
      <c r="H11" s="96">
        <f t="shared" si="1"/>
        <v>164669</v>
      </c>
      <c r="I11" s="96">
        <f>SUM(J11:K11)</f>
        <v>337019</v>
      </c>
      <c r="J11" s="96">
        <f>SUM(O11,R11,U11)</f>
        <v>172350</v>
      </c>
      <c r="K11" s="96">
        <f>SUM(P11,V11,S11)</f>
        <v>164669</v>
      </c>
      <c r="L11" s="97"/>
      <c r="M11" s="98"/>
      <c r="N11" s="96">
        <f>SUM(O11:P11)</f>
        <v>336541</v>
      </c>
      <c r="O11" s="96">
        <v>171973</v>
      </c>
      <c r="P11" s="96">
        <v>164568</v>
      </c>
      <c r="Q11" s="99" t="s">
        <v>25</v>
      </c>
      <c r="R11" s="99" t="s">
        <v>24</v>
      </c>
      <c r="S11" s="99" t="s">
        <v>24</v>
      </c>
      <c r="T11" s="54">
        <f t="shared" ref="T11:T22" si="2">SUM(U11:V11)</f>
        <v>478</v>
      </c>
      <c r="U11" s="54">
        <v>377</v>
      </c>
      <c r="V11" s="54">
        <v>101</v>
      </c>
      <c r="W11" s="99" t="s">
        <v>24</v>
      </c>
      <c r="X11" s="94" t="s">
        <v>24</v>
      </c>
      <c r="Y11" s="94" t="s">
        <v>24</v>
      </c>
    </row>
    <row r="12" spans="1:28" s="5" customFormat="1" ht="18" customHeight="1" x14ac:dyDescent="0.15">
      <c r="B12" s="15"/>
      <c r="C12" s="130"/>
      <c r="D12" s="130">
        <v>5</v>
      </c>
      <c r="E12" s="32"/>
      <c r="F12" s="95">
        <f t="shared" si="0"/>
        <v>420727</v>
      </c>
      <c r="G12" s="96">
        <f t="shared" si="1"/>
        <v>268299</v>
      </c>
      <c r="H12" s="96">
        <f t="shared" si="1"/>
        <v>152428</v>
      </c>
      <c r="I12" s="96">
        <f t="shared" ref="I12:I22" si="3">SUM(J12:K12)</f>
        <v>420727</v>
      </c>
      <c r="J12" s="96">
        <f t="shared" ref="J12:J22" si="4">SUM(O12,R12,U12)</f>
        <v>268299</v>
      </c>
      <c r="K12" s="96">
        <f t="shared" ref="K12:K22" si="5">SUM(P12,V12,S12)</f>
        <v>152428</v>
      </c>
      <c r="L12" s="97"/>
      <c r="M12" s="98"/>
      <c r="N12" s="96">
        <f t="shared" ref="N12:N22" si="6">SUM(O12:P12)</f>
        <v>420423</v>
      </c>
      <c r="O12" s="96">
        <v>268053</v>
      </c>
      <c r="P12" s="96">
        <v>152370</v>
      </c>
      <c r="Q12" s="99" t="s">
        <v>24</v>
      </c>
      <c r="R12" s="99" t="s">
        <v>24</v>
      </c>
      <c r="S12" s="99" t="s">
        <v>24</v>
      </c>
      <c r="T12" s="54">
        <f t="shared" si="2"/>
        <v>304</v>
      </c>
      <c r="U12" s="54">
        <v>246</v>
      </c>
      <c r="V12" s="54">
        <v>58</v>
      </c>
      <c r="W12" s="94" t="s">
        <v>24</v>
      </c>
      <c r="X12" s="94" t="s">
        <v>24</v>
      </c>
      <c r="Y12" s="94" t="s">
        <v>24</v>
      </c>
    </row>
    <row r="13" spans="1:28" s="5" customFormat="1" ht="18" customHeight="1" x14ac:dyDescent="0.15">
      <c r="B13" s="130"/>
      <c r="C13" s="130"/>
      <c r="D13" s="26">
        <v>6</v>
      </c>
      <c r="E13" s="32"/>
      <c r="F13" s="95">
        <f t="shared" si="0"/>
        <v>477092</v>
      </c>
      <c r="G13" s="96">
        <f t="shared" si="1"/>
        <v>324925</v>
      </c>
      <c r="H13" s="96">
        <f t="shared" si="1"/>
        <v>152167</v>
      </c>
      <c r="I13" s="96">
        <f t="shared" si="3"/>
        <v>477092</v>
      </c>
      <c r="J13" s="96">
        <f t="shared" si="4"/>
        <v>324925</v>
      </c>
      <c r="K13" s="96">
        <f t="shared" si="5"/>
        <v>152167</v>
      </c>
      <c r="L13" s="97"/>
      <c r="M13" s="98"/>
      <c r="N13" s="96">
        <f t="shared" si="6"/>
        <v>476761</v>
      </c>
      <c r="O13" s="96">
        <v>324727</v>
      </c>
      <c r="P13" s="96">
        <v>152034</v>
      </c>
      <c r="Q13" s="99" t="s">
        <v>24</v>
      </c>
      <c r="R13" s="99" t="s">
        <v>24</v>
      </c>
      <c r="S13" s="99" t="s">
        <v>24</v>
      </c>
      <c r="T13" s="54">
        <f t="shared" si="2"/>
        <v>331</v>
      </c>
      <c r="U13" s="54">
        <v>198</v>
      </c>
      <c r="V13" s="54">
        <v>133</v>
      </c>
      <c r="W13" s="94" t="s">
        <v>24</v>
      </c>
      <c r="X13" s="94" t="s">
        <v>24</v>
      </c>
      <c r="Y13" s="94" t="s">
        <v>24</v>
      </c>
    </row>
    <row r="14" spans="1:28" s="5" customFormat="1" ht="18" customHeight="1" x14ac:dyDescent="0.15">
      <c r="B14" s="130"/>
      <c r="C14" s="130"/>
      <c r="D14" s="130">
        <v>7</v>
      </c>
      <c r="E14" s="32"/>
      <c r="F14" s="95">
        <f t="shared" si="0"/>
        <v>553340</v>
      </c>
      <c r="G14" s="96">
        <f t="shared" si="1"/>
        <v>408974</v>
      </c>
      <c r="H14" s="96">
        <f t="shared" si="1"/>
        <v>144366</v>
      </c>
      <c r="I14" s="96">
        <f t="shared" si="3"/>
        <v>553340</v>
      </c>
      <c r="J14" s="96">
        <f t="shared" si="4"/>
        <v>408974</v>
      </c>
      <c r="K14" s="96">
        <f t="shared" si="5"/>
        <v>144366</v>
      </c>
      <c r="L14" s="97"/>
      <c r="M14" s="98"/>
      <c r="N14" s="96">
        <f t="shared" si="6"/>
        <v>548897</v>
      </c>
      <c r="O14" s="96">
        <v>404662</v>
      </c>
      <c r="P14" s="96">
        <v>144235</v>
      </c>
      <c r="Q14" s="97">
        <f t="shared" ref="Q14" si="7">SUM(R14:S14)</f>
        <v>84</v>
      </c>
      <c r="R14" s="97">
        <v>84</v>
      </c>
      <c r="S14" s="99" t="s">
        <v>24</v>
      </c>
      <c r="T14" s="54">
        <f t="shared" si="2"/>
        <v>4359</v>
      </c>
      <c r="U14" s="54">
        <v>4228</v>
      </c>
      <c r="V14" s="54">
        <v>131</v>
      </c>
      <c r="W14" s="94" t="s">
        <v>24</v>
      </c>
      <c r="X14" s="94" t="s">
        <v>24</v>
      </c>
      <c r="Y14" s="94" t="s">
        <v>24</v>
      </c>
    </row>
    <row r="15" spans="1:28" s="5" customFormat="1" ht="18" customHeight="1" x14ac:dyDescent="0.15">
      <c r="B15" s="130"/>
      <c r="C15" s="130"/>
      <c r="D15" s="26">
        <v>8</v>
      </c>
      <c r="E15" s="32"/>
      <c r="F15" s="95">
        <f t="shared" si="0"/>
        <v>592541</v>
      </c>
      <c r="G15" s="96">
        <f t="shared" si="1"/>
        <v>445439</v>
      </c>
      <c r="H15" s="96">
        <f t="shared" si="1"/>
        <v>147102</v>
      </c>
      <c r="I15" s="96">
        <f t="shared" si="3"/>
        <v>592541</v>
      </c>
      <c r="J15" s="96">
        <f t="shared" si="4"/>
        <v>445439</v>
      </c>
      <c r="K15" s="96">
        <f t="shared" si="5"/>
        <v>147102</v>
      </c>
      <c r="L15" s="97"/>
      <c r="M15" s="98"/>
      <c r="N15" s="96">
        <f t="shared" si="6"/>
        <v>587103</v>
      </c>
      <c r="O15" s="96">
        <v>443948</v>
      </c>
      <c r="P15" s="96">
        <v>143155</v>
      </c>
      <c r="Q15" s="54">
        <f>SUM(R15:S15)</f>
        <v>4077</v>
      </c>
      <c r="R15" s="54">
        <v>812</v>
      </c>
      <c r="S15" s="54">
        <v>3265</v>
      </c>
      <c r="T15" s="54">
        <f t="shared" si="2"/>
        <v>1361</v>
      </c>
      <c r="U15" s="54">
        <v>679</v>
      </c>
      <c r="V15" s="54">
        <v>682</v>
      </c>
      <c r="W15" s="94" t="s">
        <v>24</v>
      </c>
      <c r="X15" s="94" t="s">
        <v>24</v>
      </c>
      <c r="Y15" s="94" t="s">
        <v>24</v>
      </c>
    </row>
    <row r="16" spans="1:28" s="5" customFormat="1" ht="18" customHeight="1" x14ac:dyDescent="0.15">
      <c r="B16" s="130"/>
      <c r="C16" s="130"/>
      <c r="D16" s="130">
        <v>9</v>
      </c>
      <c r="E16" s="32"/>
      <c r="F16" s="95">
        <f t="shared" si="0"/>
        <v>559574</v>
      </c>
      <c r="G16" s="96">
        <f t="shared" si="1"/>
        <v>414058</v>
      </c>
      <c r="H16" s="96">
        <f t="shared" si="1"/>
        <v>145516</v>
      </c>
      <c r="I16" s="96">
        <f t="shared" si="3"/>
        <v>559574</v>
      </c>
      <c r="J16" s="96">
        <f t="shared" si="4"/>
        <v>414058</v>
      </c>
      <c r="K16" s="96">
        <f t="shared" si="5"/>
        <v>145516</v>
      </c>
      <c r="L16" s="97"/>
      <c r="M16" s="98"/>
      <c r="N16" s="96">
        <f t="shared" si="6"/>
        <v>557183</v>
      </c>
      <c r="O16" s="96">
        <v>411791</v>
      </c>
      <c r="P16" s="96">
        <v>145392</v>
      </c>
      <c r="Q16" s="97">
        <f t="shared" ref="Q16" si="8">SUM(R16:S16)</f>
        <v>61</v>
      </c>
      <c r="R16" s="97">
        <v>60</v>
      </c>
      <c r="S16" s="97">
        <v>1</v>
      </c>
      <c r="T16" s="54">
        <f t="shared" si="2"/>
        <v>2330</v>
      </c>
      <c r="U16" s="54">
        <v>2207</v>
      </c>
      <c r="V16" s="54">
        <v>123</v>
      </c>
      <c r="W16" s="94" t="s">
        <v>24</v>
      </c>
      <c r="X16" s="94" t="s">
        <v>24</v>
      </c>
      <c r="Y16" s="94" t="s">
        <v>24</v>
      </c>
    </row>
    <row r="17" spans="1:29" s="5" customFormat="1" ht="18" customHeight="1" x14ac:dyDescent="0.15">
      <c r="B17" s="130"/>
      <c r="C17" s="130"/>
      <c r="D17" s="26">
        <v>10</v>
      </c>
      <c r="E17" s="32"/>
      <c r="F17" s="95">
        <f t="shared" si="0"/>
        <v>469444</v>
      </c>
      <c r="G17" s="96">
        <f t="shared" si="1"/>
        <v>330916</v>
      </c>
      <c r="H17" s="96">
        <f t="shared" si="1"/>
        <v>138528</v>
      </c>
      <c r="I17" s="96">
        <f t="shared" si="3"/>
        <v>466504</v>
      </c>
      <c r="J17" s="96">
        <f t="shared" si="4"/>
        <v>329446</v>
      </c>
      <c r="K17" s="96">
        <f t="shared" si="5"/>
        <v>137058</v>
      </c>
      <c r="L17" s="97"/>
      <c r="M17" s="98"/>
      <c r="N17" s="96">
        <f t="shared" si="6"/>
        <v>462629</v>
      </c>
      <c r="O17" s="96">
        <v>325712</v>
      </c>
      <c r="P17" s="96">
        <v>136917</v>
      </c>
      <c r="Q17" s="99" t="s">
        <v>24</v>
      </c>
      <c r="R17" s="99" t="s">
        <v>24</v>
      </c>
      <c r="S17" s="99" t="s">
        <v>24</v>
      </c>
      <c r="T17" s="54">
        <f t="shared" si="2"/>
        <v>3875</v>
      </c>
      <c r="U17" s="54">
        <v>3734</v>
      </c>
      <c r="V17" s="54">
        <v>141</v>
      </c>
      <c r="W17" s="137">
        <f t="shared" ref="W17" si="9">SUM(X17:Y17)</f>
        <v>2940</v>
      </c>
      <c r="X17" s="137">
        <v>1470</v>
      </c>
      <c r="Y17" s="137">
        <v>1470</v>
      </c>
    </row>
    <row r="18" spans="1:29" s="5" customFormat="1" ht="18" customHeight="1" x14ac:dyDescent="0.15">
      <c r="B18" s="130"/>
      <c r="C18" s="130"/>
      <c r="D18" s="130">
        <v>11</v>
      </c>
      <c r="E18" s="32"/>
      <c r="F18" s="95">
        <f t="shared" si="0"/>
        <v>367949</v>
      </c>
      <c r="G18" s="96">
        <f t="shared" si="1"/>
        <v>222992</v>
      </c>
      <c r="H18" s="96">
        <f t="shared" si="1"/>
        <v>144957</v>
      </c>
      <c r="I18" s="96">
        <f t="shared" si="3"/>
        <v>367949</v>
      </c>
      <c r="J18" s="96">
        <f t="shared" si="4"/>
        <v>222992</v>
      </c>
      <c r="K18" s="96">
        <f t="shared" si="5"/>
        <v>144957</v>
      </c>
      <c r="L18" s="97"/>
      <c r="M18" s="98"/>
      <c r="N18" s="96">
        <f t="shared" si="6"/>
        <v>364422</v>
      </c>
      <c r="O18" s="96">
        <v>219584</v>
      </c>
      <c r="P18" s="96">
        <v>144838</v>
      </c>
      <c r="Q18" s="99" t="s">
        <v>24</v>
      </c>
      <c r="R18" s="99" t="s">
        <v>24</v>
      </c>
      <c r="S18" s="99" t="s">
        <v>24</v>
      </c>
      <c r="T18" s="54">
        <f t="shared" si="2"/>
        <v>3527</v>
      </c>
      <c r="U18" s="54">
        <v>3408</v>
      </c>
      <c r="V18" s="54">
        <v>119</v>
      </c>
      <c r="W18" s="94" t="s">
        <v>24</v>
      </c>
      <c r="X18" s="94" t="s">
        <v>24</v>
      </c>
      <c r="Y18" s="94" t="s">
        <v>24</v>
      </c>
    </row>
    <row r="19" spans="1:29" s="5" customFormat="1" ht="18" customHeight="1" x14ac:dyDescent="0.15">
      <c r="B19" s="130"/>
      <c r="C19" s="130"/>
      <c r="D19" s="26">
        <v>12</v>
      </c>
      <c r="E19" s="32"/>
      <c r="F19" s="95">
        <f t="shared" si="0"/>
        <v>658660</v>
      </c>
      <c r="G19" s="96">
        <f t="shared" si="1"/>
        <v>269295</v>
      </c>
      <c r="H19" s="96">
        <f t="shared" si="1"/>
        <v>389365</v>
      </c>
      <c r="I19" s="96">
        <f t="shared" si="3"/>
        <v>658660</v>
      </c>
      <c r="J19" s="96">
        <f t="shared" si="4"/>
        <v>269295</v>
      </c>
      <c r="K19" s="96">
        <f t="shared" si="5"/>
        <v>389365</v>
      </c>
      <c r="L19" s="97"/>
      <c r="M19" s="98"/>
      <c r="N19" s="96">
        <f t="shared" si="6"/>
        <v>658505</v>
      </c>
      <c r="O19" s="96">
        <v>269276</v>
      </c>
      <c r="P19" s="96">
        <v>389229</v>
      </c>
      <c r="Q19" s="99" t="s">
        <v>24</v>
      </c>
      <c r="R19" s="99" t="s">
        <v>24</v>
      </c>
      <c r="S19" s="99" t="s">
        <v>24</v>
      </c>
      <c r="T19" s="54">
        <f t="shared" si="2"/>
        <v>155</v>
      </c>
      <c r="U19" s="54">
        <v>19</v>
      </c>
      <c r="V19" s="54">
        <v>136</v>
      </c>
      <c r="W19" s="94" t="s">
        <v>24</v>
      </c>
      <c r="X19" s="94" t="s">
        <v>24</v>
      </c>
      <c r="Y19" s="94" t="s">
        <v>24</v>
      </c>
    </row>
    <row r="20" spans="1:29" s="5" customFormat="1" ht="18" customHeight="1" x14ac:dyDescent="0.15">
      <c r="B20" s="130" t="s">
        <v>59</v>
      </c>
      <c r="C20" s="140" t="s">
        <v>62</v>
      </c>
      <c r="D20" s="26" t="s">
        <v>63</v>
      </c>
      <c r="E20" s="31" t="s">
        <v>7</v>
      </c>
      <c r="F20" s="95">
        <f t="shared" si="0"/>
        <v>314905</v>
      </c>
      <c r="G20" s="96">
        <f t="shared" si="1"/>
        <v>171314</v>
      </c>
      <c r="H20" s="96">
        <f t="shared" si="1"/>
        <v>143591</v>
      </c>
      <c r="I20" s="96">
        <f t="shared" si="3"/>
        <v>314905</v>
      </c>
      <c r="J20" s="96">
        <f t="shared" si="4"/>
        <v>171314</v>
      </c>
      <c r="K20" s="96">
        <f t="shared" si="5"/>
        <v>143591</v>
      </c>
      <c r="L20" s="97"/>
      <c r="M20" s="98"/>
      <c r="N20" s="96">
        <f t="shared" si="6"/>
        <v>313560</v>
      </c>
      <c r="O20" s="96">
        <v>170146</v>
      </c>
      <c r="P20" s="96">
        <v>143414</v>
      </c>
      <c r="Q20" s="99" t="s">
        <v>24</v>
      </c>
      <c r="R20" s="99" t="s">
        <v>24</v>
      </c>
      <c r="S20" s="99" t="s">
        <v>24</v>
      </c>
      <c r="T20" s="54">
        <f t="shared" si="2"/>
        <v>1345</v>
      </c>
      <c r="U20" s="54">
        <v>1168</v>
      </c>
      <c r="V20" s="54">
        <v>177</v>
      </c>
      <c r="W20" s="94" t="s">
        <v>24</v>
      </c>
      <c r="X20" s="94" t="s">
        <v>24</v>
      </c>
      <c r="Y20" s="94" t="s">
        <v>24</v>
      </c>
    </row>
    <row r="21" spans="1:29" s="5" customFormat="1" ht="18" customHeight="1" x14ac:dyDescent="0.15">
      <c r="B21" s="8"/>
      <c r="C21" s="130"/>
      <c r="D21" s="130">
        <v>2</v>
      </c>
      <c r="E21" s="32"/>
      <c r="F21" s="95">
        <f t="shared" si="0"/>
        <v>295616</v>
      </c>
      <c r="G21" s="96">
        <f t="shared" si="1"/>
        <v>156945</v>
      </c>
      <c r="H21" s="96">
        <f t="shared" si="1"/>
        <v>138671</v>
      </c>
      <c r="I21" s="96">
        <f t="shared" si="3"/>
        <v>295616</v>
      </c>
      <c r="J21" s="96">
        <f t="shared" si="4"/>
        <v>156945</v>
      </c>
      <c r="K21" s="96">
        <f t="shared" si="5"/>
        <v>138671</v>
      </c>
      <c r="L21" s="97"/>
      <c r="M21" s="98"/>
      <c r="N21" s="96">
        <f t="shared" si="6"/>
        <v>291506</v>
      </c>
      <c r="O21" s="96">
        <v>153355</v>
      </c>
      <c r="P21" s="96">
        <v>138151</v>
      </c>
      <c r="Q21" s="99" t="s">
        <v>24</v>
      </c>
      <c r="R21" s="99" t="s">
        <v>24</v>
      </c>
      <c r="S21" s="99" t="s">
        <v>24</v>
      </c>
      <c r="T21" s="54">
        <f t="shared" si="2"/>
        <v>4110</v>
      </c>
      <c r="U21" s="54">
        <v>3590</v>
      </c>
      <c r="V21" s="54">
        <v>520</v>
      </c>
      <c r="W21" s="94" t="s">
        <v>24</v>
      </c>
      <c r="X21" s="94" t="s">
        <v>24</v>
      </c>
      <c r="Y21" s="94" t="s">
        <v>24</v>
      </c>
    </row>
    <row r="22" spans="1:29" s="5" customFormat="1" ht="18" customHeight="1" x14ac:dyDescent="0.15">
      <c r="B22" s="27"/>
      <c r="C22" s="27"/>
      <c r="D22" s="27">
        <v>3</v>
      </c>
      <c r="E22" s="33"/>
      <c r="F22" s="100">
        <f>SUM(G22:H22)</f>
        <v>361505</v>
      </c>
      <c r="G22" s="101">
        <f t="shared" si="1"/>
        <v>186921</v>
      </c>
      <c r="H22" s="101">
        <f t="shared" si="1"/>
        <v>174584</v>
      </c>
      <c r="I22" s="101">
        <f t="shared" si="3"/>
        <v>361505</v>
      </c>
      <c r="J22" s="101">
        <f t="shared" si="4"/>
        <v>186921</v>
      </c>
      <c r="K22" s="101">
        <f t="shared" si="5"/>
        <v>174584</v>
      </c>
      <c r="L22" s="102"/>
      <c r="M22" s="103"/>
      <c r="N22" s="101">
        <f t="shared" si="6"/>
        <v>358938</v>
      </c>
      <c r="O22" s="101">
        <v>184511</v>
      </c>
      <c r="P22" s="101">
        <v>174427</v>
      </c>
      <c r="Q22" s="122" t="s">
        <v>24</v>
      </c>
      <c r="R22" s="122" t="s">
        <v>24</v>
      </c>
      <c r="S22" s="122" t="s">
        <v>24</v>
      </c>
      <c r="T22" s="55">
        <f t="shared" si="2"/>
        <v>2567</v>
      </c>
      <c r="U22" s="55">
        <v>2410</v>
      </c>
      <c r="V22" s="55">
        <v>157</v>
      </c>
      <c r="W22" s="123" t="s">
        <v>24</v>
      </c>
      <c r="X22" s="125" t="s">
        <v>24</v>
      </c>
      <c r="Y22" s="125" t="s">
        <v>24</v>
      </c>
    </row>
    <row r="23" spans="1:29" s="5" customFormat="1" ht="15" customHeight="1" x14ac:dyDescent="0.15">
      <c r="A23" s="7"/>
      <c r="B23" s="7" t="s">
        <v>32</v>
      </c>
      <c r="F23" s="12"/>
      <c r="G23" s="12"/>
      <c r="L23" s="8"/>
      <c r="M23" s="8"/>
      <c r="R23" s="71"/>
      <c r="S23" s="8"/>
      <c r="T23" s="8"/>
      <c r="U23" s="8"/>
      <c r="X23" s="35"/>
      <c r="Y23" s="39" t="s">
        <v>42</v>
      </c>
      <c r="Z23" s="8"/>
    </row>
    <row r="24" spans="1:29" s="5" customFormat="1" ht="15" customHeight="1" x14ac:dyDescent="0.15">
      <c r="A24" s="7"/>
      <c r="B24" s="49"/>
      <c r="F24" s="12"/>
      <c r="G24" s="12"/>
      <c r="L24" s="8"/>
      <c r="M24" s="8"/>
      <c r="X24" s="35"/>
      <c r="Y24" s="35"/>
    </row>
    <row r="25" spans="1:29" s="5" customFormat="1" ht="15" customHeight="1" x14ac:dyDescent="0.15">
      <c r="A25" s="7"/>
      <c r="B25" s="7"/>
      <c r="F25" s="12"/>
      <c r="G25" s="12"/>
      <c r="L25" s="8"/>
      <c r="M25" s="8"/>
      <c r="AA25" s="35"/>
      <c r="AB25" s="35"/>
    </row>
    <row r="26" spans="1:29" ht="15" customHeight="1" x14ac:dyDescent="0.15">
      <c r="B26" s="41"/>
      <c r="C26" s="41"/>
      <c r="D26" s="41"/>
      <c r="E26" s="41"/>
    </row>
    <row r="27" spans="1:29" ht="15" customHeight="1" x14ac:dyDescent="0.15"/>
    <row r="28" spans="1:29" ht="15" customHeight="1" x14ac:dyDescent="0.15">
      <c r="K28" s="10" t="s">
        <v>72</v>
      </c>
      <c r="N28" s="11" t="s">
        <v>70</v>
      </c>
    </row>
    <row r="29" spans="1:29" s="5" customFormat="1" ht="15" customHeight="1" thickBot="1" x14ac:dyDescent="0.2">
      <c r="A29" s="7"/>
      <c r="B29" s="7" t="s">
        <v>66</v>
      </c>
      <c r="F29" s="12"/>
      <c r="G29" s="12"/>
      <c r="L29" s="8"/>
      <c r="M29" s="8"/>
      <c r="AA29" s="35"/>
      <c r="AB29" s="35"/>
      <c r="AC29" s="8"/>
    </row>
    <row r="30" spans="1:29" s="5" customFormat="1" ht="18" customHeight="1" thickTop="1" x14ac:dyDescent="0.15">
      <c r="A30" s="8"/>
      <c r="B30" s="154" t="s">
        <v>64</v>
      </c>
      <c r="C30" s="154"/>
      <c r="D30" s="154"/>
      <c r="E30" s="155"/>
      <c r="F30" s="178" t="s">
        <v>19</v>
      </c>
      <c r="G30" s="179"/>
      <c r="H30" s="188"/>
      <c r="I30" s="164" t="s">
        <v>54</v>
      </c>
      <c r="J30" s="165"/>
      <c r="K30" s="165"/>
      <c r="L30" s="8"/>
      <c r="M30" s="8"/>
      <c r="N30" s="166" t="s">
        <v>55</v>
      </c>
      <c r="O30" s="166"/>
      <c r="P30" s="166"/>
      <c r="Q30" s="166"/>
      <c r="R30" s="166"/>
      <c r="S30" s="166"/>
      <c r="T30" s="166"/>
      <c r="U30" s="166"/>
      <c r="V30" s="167"/>
      <c r="W30" s="178" t="s">
        <v>31</v>
      </c>
      <c r="X30" s="179"/>
      <c r="Y30" s="179"/>
      <c r="Z30" s="14"/>
      <c r="AA30" s="134"/>
      <c r="AB30" s="134"/>
      <c r="AC30" s="134"/>
    </row>
    <row r="31" spans="1:29" s="5" customFormat="1" ht="18" customHeight="1" x14ac:dyDescent="0.15">
      <c r="A31" s="8"/>
      <c r="B31" s="156"/>
      <c r="C31" s="156"/>
      <c r="D31" s="156"/>
      <c r="E31" s="157"/>
      <c r="F31" s="180"/>
      <c r="G31" s="181"/>
      <c r="H31" s="182"/>
      <c r="I31" s="182" t="s">
        <v>19</v>
      </c>
      <c r="J31" s="183"/>
      <c r="K31" s="183"/>
      <c r="L31" s="72"/>
      <c r="M31" s="134"/>
      <c r="N31" s="182" t="s">
        <v>11</v>
      </c>
      <c r="O31" s="183"/>
      <c r="P31" s="183"/>
      <c r="Q31" s="192" t="s">
        <v>43</v>
      </c>
      <c r="R31" s="192"/>
      <c r="S31" s="193"/>
      <c r="T31" s="187" t="s">
        <v>18</v>
      </c>
      <c r="U31" s="185"/>
      <c r="V31" s="186"/>
      <c r="W31" s="180"/>
      <c r="X31" s="181"/>
      <c r="Y31" s="181"/>
      <c r="Z31" s="8"/>
      <c r="AA31" s="8"/>
      <c r="AB31" s="8"/>
      <c r="AC31" s="8"/>
    </row>
    <row r="32" spans="1:29" s="5" customFormat="1" ht="18" customHeight="1" x14ac:dyDescent="0.15">
      <c r="A32" s="8"/>
      <c r="B32" s="158"/>
      <c r="C32" s="158"/>
      <c r="D32" s="158"/>
      <c r="E32" s="159"/>
      <c r="F32" s="22" t="s">
        <v>3</v>
      </c>
      <c r="G32" s="22" t="s">
        <v>20</v>
      </c>
      <c r="H32" s="22" t="s">
        <v>21</v>
      </c>
      <c r="I32" s="23" t="s">
        <v>3</v>
      </c>
      <c r="J32" s="22" t="s">
        <v>20</v>
      </c>
      <c r="K32" s="22" t="s">
        <v>21</v>
      </c>
      <c r="L32" s="73"/>
      <c r="M32" s="8"/>
      <c r="N32" s="23" t="s">
        <v>3</v>
      </c>
      <c r="O32" s="22" t="s">
        <v>20</v>
      </c>
      <c r="P32" s="22" t="s">
        <v>21</v>
      </c>
      <c r="Q32" s="23" t="s">
        <v>3</v>
      </c>
      <c r="R32" s="22" t="s">
        <v>20</v>
      </c>
      <c r="S32" s="23" t="s">
        <v>21</v>
      </c>
      <c r="T32" s="23" t="s">
        <v>3</v>
      </c>
      <c r="U32" s="22" t="s">
        <v>20</v>
      </c>
      <c r="V32" s="22" t="s">
        <v>21</v>
      </c>
      <c r="W32" s="23" t="s">
        <v>3</v>
      </c>
      <c r="X32" s="38" t="s">
        <v>20</v>
      </c>
      <c r="Y32" s="45" t="s">
        <v>21</v>
      </c>
    </row>
    <row r="33" spans="2:25" s="18" customFormat="1" ht="18" customHeight="1" x14ac:dyDescent="0.15">
      <c r="B33" s="130" t="s">
        <v>58</v>
      </c>
      <c r="C33" s="139" t="s">
        <v>13</v>
      </c>
      <c r="D33" s="174" t="s">
        <v>40</v>
      </c>
      <c r="E33" s="175"/>
      <c r="F33" s="85">
        <v>1615696</v>
      </c>
      <c r="G33" s="86">
        <v>574353</v>
      </c>
      <c r="H33" s="86">
        <v>1041343</v>
      </c>
      <c r="I33" s="104">
        <v>1615309</v>
      </c>
      <c r="J33" s="104">
        <v>574353</v>
      </c>
      <c r="K33" s="104">
        <v>1040956</v>
      </c>
      <c r="L33" s="86"/>
      <c r="M33" s="86"/>
      <c r="N33" s="104">
        <v>1615309</v>
      </c>
      <c r="O33" s="87">
        <v>574353</v>
      </c>
      <c r="P33" s="87">
        <v>1040956</v>
      </c>
      <c r="Q33" s="106" t="s">
        <v>25</v>
      </c>
      <c r="R33" s="94" t="s">
        <v>25</v>
      </c>
      <c r="S33" s="94" t="s">
        <v>24</v>
      </c>
      <c r="T33" s="99" t="s">
        <v>24</v>
      </c>
      <c r="U33" s="99" t="s">
        <v>24</v>
      </c>
      <c r="V33" s="99" t="s">
        <v>24</v>
      </c>
      <c r="W33" s="105">
        <v>387</v>
      </c>
      <c r="X33" s="106" t="s">
        <v>24</v>
      </c>
      <c r="Y33" s="105">
        <v>387</v>
      </c>
    </row>
    <row r="34" spans="2:25" s="5" customFormat="1" ht="18" customHeight="1" x14ac:dyDescent="0.15">
      <c r="B34" s="130">
        <v>28</v>
      </c>
      <c r="C34" s="130"/>
      <c r="D34" s="176" t="s">
        <v>45</v>
      </c>
      <c r="E34" s="177"/>
      <c r="F34" s="95">
        <v>1680201</v>
      </c>
      <c r="G34" s="104">
        <v>684625</v>
      </c>
      <c r="H34" s="104">
        <v>995576</v>
      </c>
      <c r="I34" s="104">
        <v>1680201</v>
      </c>
      <c r="J34" s="104">
        <v>684625</v>
      </c>
      <c r="K34" s="104">
        <v>995576</v>
      </c>
      <c r="L34" s="86"/>
      <c r="M34" s="86"/>
      <c r="N34" s="104">
        <v>1680072</v>
      </c>
      <c r="O34" s="104">
        <v>684625</v>
      </c>
      <c r="P34" s="104">
        <v>995447</v>
      </c>
      <c r="Q34" s="104">
        <v>129</v>
      </c>
      <c r="R34" s="106" t="s">
        <v>24</v>
      </c>
      <c r="S34" s="104">
        <v>129</v>
      </c>
      <c r="T34" s="99" t="s">
        <v>24</v>
      </c>
      <c r="U34" s="99" t="s">
        <v>24</v>
      </c>
      <c r="V34" s="99" t="s">
        <v>24</v>
      </c>
      <c r="W34" s="99" t="s">
        <v>24</v>
      </c>
      <c r="X34" s="99" t="s">
        <v>24</v>
      </c>
      <c r="Y34" s="99" t="s">
        <v>24</v>
      </c>
    </row>
    <row r="35" spans="2:25" s="18" customFormat="1" ht="18" customHeight="1" x14ac:dyDescent="0.15">
      <c r="B35" s="141">
        <v>29</v>
      </c>
      <c r="C35" s="130"/>
      <c r="D35" s="148" t="s">
        <v>57</v>
      </c>
      <c r="E35" s="149"/>
      <c r="F35" s="90">
        <f>SUM(G35:H35)</f>
        <v>1545615</v>
      </c>
      <c r="G35" s="91">
        <f>SUM(G37:G48)</f>
        <v>620940</v>
      </c>
      <c r="H35" s="91">
        <f>SUM(H37:H48)</f>
        <v>924675</v>
      </c>
      <c r="I35" s="91">
        <f>SUM(J35:K35)</f>
        <v>1545615</v>
      </c>
      <c r="J35" s="91">
        <f>SUM(J37:J48)</f>
        <v>620940</v>
      </c>
      <c r="K35" s="91">
        <f>SUM(K37:K48)</f>
        <v>924675</v>
      </c>
      <c r="L35" s="86"/>
      <c r="M35" s="86"/>
      <c r="N35" s="91">
        <f>SUM(O35:P35)</f>
        <v>1545615</v>
      </c>
      <c r="O35" s="91">
        <f>SUM(O37:O48)</f>
        <v>620940</v>
      </c>
      <c r="P35" s="91">
        <f>SUM(P37:P48)</f>
        <v>924675</v>
      </c>
      <c r="Q35" s="109" t="s">
        <v>24</v>
      </c>
      <c r="R35" s="109" t="s">
        <v>24</v>
      </c>
      <c r="S35" s="109" t="s">
        <v>24</v>
      </c>
      <c r="T35" s="99" t="s">
        <v>24</v>
      </c>
      <c r="U35" s="99" t="s">
        <v>24</v>
      </c>
      <c r="V35" s="99" t="s">
        <v>24</v>
      </c>
      <c r="W35" s="99" t="s">
        <v>24</v>
      </c>
      <c r="X35" s="99" t="s">
        <v>24</v>
      </c>
      <c r="Y35" s="99" t="s">
        <v>24</v>
      </c>
    </row>
    <row r="36" spans="2:25" s="18" customFormat="1" ht="9" customHeight="1" x14ac:dyDescent="0.15">
      <c r="B36" s="141"/>
      <c r="C36" s="130"/>
      <c r="D36" s="130"/>
      <c r="E36" s="29"/>
      <c r="F36" s="90"/>
      <c r="G36" s="91"/>
      <c r="H36" s="91"/>
      <c r="I36" s="91"/>
      <c r="J36" s="91"/>
      <c r="K36" s="91"/>
      <c r="L36" s="91"/>
      <c r="M36" s="92"/>
      <c r="N36" s="91"/>
      <c r="O36" s="91"/>
      <c r="P36" s="91"/>
      <c r="Q36" s="107"/>
      <c r="R36" s="108"/>
      <c r="S36" s="108"/>
      <c r="T36" s="109"/>
      <c r="U36" s="109"/>
      <c r="V36" s="109"/>
      <c r="W36" s="99"/>
      <c r="X36" s="99"/>
      <c r="Y36" s="99"/>
    </row>
    <row r="37" spans="2:25" s="5" customFormat="1" ht="18" customHeight="1" x14ac:dyDescent="0.15">
      <c r="B37" s="130" t="s">
        <v>46</v>
      </c>
      <c r="C37" s="140" t="s">
        <v>62</v>
      </c>
      <c r="D37" s="26" t="s">
        <v>61</v>
      </c>
      <c r="E37" s="31" t="s">
        <v>7</v>
      </c>
      <c r="F37" s="95">
        <f t="shared" ref="F37:F48" si="10">SUM(G37:H37)</f>
        <v>135740</v>
      </c>
      <c r="G37" s="96">
        <f t="shared" ref="G37:H48" si="11">SUM(J37,X37)</f>
        <v>53664</v>
      </c>
      <c r="H37" s="96">
        <f t="shared" si="11"/>
        <v>82076</v>
      </c>
      <c r="I37" s="96">
        <f>SUM(J37:K37)</f>
        <v>135740</v>
      </c>
      <c r="J37" s="96">
        <f>SUM(O37,R37,U37)</f>
        <v>53664</v>
      </c>
      <c r="K37" s="96">
        <f>SUM(P37,V37,S37)</f>
        <v>82076</v>
      </c>
      <c r="L37" s="96"/>
      <c r="M37" s="110"/>
      <c r="N37" s="96">
        <f>SUM(O37:P37)</f>
        <v>135740</v>
      </c>
      <c r="O37" s="96">
        <v>53664</v>
      </c>
      <c r="P37" s="96">
        <v>82076</v>
      </c>
      <c r="Q37" s="99" t="s">
        <v>24</v>
      </c>
      <c r="R37" s="94" t="s">
        <v>25</v>
      </c>
      <c r="S37" s="99" t="s">
        <v>24</v>
      </c>
      <c r="T37" s="96" t="s">
        <v>24</v>
      </c>
      <c r="U37" s="99" t="s">
        <v>24</v>
      </c>
      <c r="V37" s="94" t="s">
        <v>24</v>
      </c>
      <c r="W37" s="96" t="s">
        <v>24</v>
      </c>
      <c r="X37" s="99" t="s">
        <v>24</v>
      </c>
      <c r="Y37" s="99" t="s">
        <v>24</v>
      </c>
    </row>
    <row r="38" spans="2:25" s="5" customFormat="1" ht="18" customHeight="1" x14ac:dyDescent="0.15">
      <c r="B38" s="15"/>
      <c r="C38" s="130"/>
      <c r="D38" s="130">
        <v>5</v>
      </c>
      <c r="E38" s="32"/>
      <c r="F38" s="95">
        <f t="shared" si="10"/>
        <v>128312</v>
      </c>
      <c r="G38" s="96">
        <f t="shared" si="11"/>
        <v>52367</v>
      </c>
      <c r="H38" s="96">
        <f t="shared" si="11"/>
        <v>75945</v>
      </c>
      <c r="I38" s="96">
        <f t="shared" ref="I38:I48" si="12">SUM(J38:K38)</f>
        <v>128312</v>
      </c>
      <c r="J38" s="96">
        <f t="shared" ref="J38:J48" si="13">SUM(O38,R38,U38)</f>
        <v>52367</v>
      </c>
      <c r="K38" s="96">
        <f t="shared" ref="K38:K48" si="14">SUM(P38,V38,S38)</f>
        <v>75945</v>
      </c>
      <c r="L38" s="96"/>
      <c r="M38" s="110"/>
      <c r="N38" s="96">
        <f t="shared" ref="N38:N47" si="15">SUM(O38:P38)</f>
        <v>128312</v>
      </c>
      <c r="O38" s="96">
        <v>52367</v>
      </c>
      <c r="P38" s="96">
        <v>75945</v>
      </c>
      <c r="Q38" s="99" t="s">
        <v>24</v>
      </c>
      <c r="R38" s="94" t="s">
        <v>24</v>
      </c>
      <c r="S38" s="99" t="s">
        <v>24</v>
      </c>
      <c r="T38" s="96" t="s">
        <v>24</v>
      </c>
      <c r="U38" s="99" t="s">
        <v>24</v>
      </c>
      <c r="V38" s="94" t="s">
        <v>24</v>
      </c>
      <c r="W38" s="96" t="s">
        <v>24</v>
      </c>
      <c r="X38" s="99" t="s">
        <v>24</v>
      </c>
      <c r="Y38" s="99" t="s">
        <v>24</v>
      </c>
    </row>
    <row r="39" spans="2:25" s="5" customFormat="1" ht="18" customHeight="1" x14ac:dyDescent="0.15">
      <c r="B39" s="130"/>
      <c r="C39" s="130"/>
      <c r="D39" s="26">
        <v>6</v>
      </c>
      <c r="E39" s="32"/>
      <c r="F39" s="95">
        <f t="shared" si="10"/>
        <v>132517</v>
      </c>
      <c r="G39" s="96">
        <f t="shared" si="11"/>
        <v>54337</v>
      </c>
      <c r="H39" s="96">
        <f t="shared" si="11"/>
        <v>78180</v>
      </c>
      <c r="I39" s="96">
        <f t="shared" si="12"/>
        <v>132517</v>
      </c>
      <c r="J39" s="96">
        <f t="shared" si="13"/>
        <v>54337</v>
      </c>
      <c r="K39" s="96">
        <f t="shared" si="14"/>
        <v>78180</v>
      </c>
      <c r="L39" s="96"/>
      <c r="M39" s="110"/>
      <c r="N39" s="96">
        <f t="shared" si="15"/>
        <v>132517</v>
      </c>
      <c r="O39" s="96">
        <v>54337</v>
      </c>
      <c r="P39" s="96">
        <v>78180</v>
      </c>
      <c r="Q39" s="99" t="s">
        <v>24</v>
      </c>
      <c r="R39" s="94" t="s">
        <v>24</v>
      </c>
      <c r="S39" s="99" t="s">
        <v>24</v>
      </c>
      <c r="T39" s="96" t="s">
        <v>24</v>
      </c>
      <c r="U39" s="99" t="s">
        <v>24</v>
      </c>
      <c r="V39" s="94" t="s">
        <v>24</v>
      </c>
      <c r="W39" s="96" t="s">
        <v>24</v>
      </c>
      <c r="X39" s="99" t="s">
        <v>24</v>
      </c>
      <c r="Y39" s="99" t="s">
        <v>24</v>
      </c>
    </row>
    <row r="40" spans="2:25" s="5" customFormat="1" ht="18" customHeight="1" x14ac:dyDescent="0.15">
      <c r="B40" s="130"/>
      <c r="C40" s="130"/>
      <c r="D40" s="130">
        <v>7</v>
      </c>
      <c r="E40" s="32"/>
      <c r="F40" s="95">
        <f t="shared" si="10"/>
        <v>116654</v>
      </c>
      <c r="G40" s="96">
        <f t="shared" si="11"/>
        <v>45332</v>
      </c>
      <c r="H40" s="96">
        <f t="shared" si="11"/>
        <v>71322</v>
      </c>
      <c r="I40" s="96">
        <f t="shared" si="12"/>
        <v>116654</v>
      </c>
      <c r="J40" s="96">
        <f t="shared" si="13"/>
        <v>45332</v>
      </c>
      <c r="K40" s="96">
        <f t="shared" si="14"/>
        <v>71322</v>
      </c>
      <c r="L40" s="96"/>
      <c r="M40" s="110"/>
      <c r="N40" s="96">
        <f>SUM(O40:P40)</f>
        <v>116654</v>
      </c>
      <c r="O40" s="96">
        <v>45332</v>
      </c>
      <c r="P40" s="96">
        <v>71322</v>
      </c>
      <c r="Q40" s="99" t="s">
        <v>24</v>
      </c>
      <c r="R40" s="94" t="s">
        <v>24</v>
      </c>
      <c r="S40" s="99" t="s">
        <v>24</v>
      </c>
      <c r="T40" s="96" t="s">
        <v>24</v>
      </c>
      <c r="U40" s="99" t="s">
        <v>24</v>
      </c>
      <c r="V40" s="94" t="s">
        <v>24</v>
      </c>
      <c r="W40" s="96" t="s">
        <v>24</v>
      </c>
      <c r="X40" s="99" t="s">
        <v>24</v>
      </c>
      <c r="Y40" s="99" t="s">
        <v>24</v>
      </c>
    </row>
    <row r="41" spans="2:25" s="5" customFormat="1" ht="18" customHeight="1" x14ac:dyDescent="0.15">
      <c r="B41" s="130"/>
      <c r="C41" s="130"/>
      <c r="D41" s="26">
        <v>8</v>
      </c>
      <c r="E41" s="32"/>
      <c r="F41" s="95">
        <f t="shared" si="10"/>
        <v>109287</v>
      </c>
      <c r="G41" s="96">
        <f t="shared" si="11"/>
        <v>42345</v>
      </c>
      <c r="H41" s="96">
        <f t="shared" si="11"/>
        <v>66942</v>
      </c>
      <c r="I41" s="96">
        <f t="shared" si="12"/>
        <v>109287</v>
      </c>
      <c r="J41" s="96">
        <f t="shared" si="13"/>
        <v>42345</v>
      </c>
      <c r="K41" s="96">
        <f t="shared" si="14"/>
        <v>66942</v>
      </c>
      <c r="L41" s="96"/>
      <c r="M41" s="110"/>
      <c r="N41" s="96">
        <f>SUM(O41:P41)</f>
        <v>109287</v>
      </c>
      <c r="O41" s="96">
        <v>42345</v>
      </c>
      <c r="P41" s="96">
        <v>66942</v>
      </c>
      <c r="Q41" s="99" t="s">
        <v>24</v>
      </c>
      <c r="R41" s="94" t="s">
        <v>24</v>
      </c>
      <c r="S41" s="99" t="s">
        <v>24</v>
      </c>
      <c r="T41" s="96" t="s">
        <v>24</v>
      </c>
      <c r="U41" s="99" t="s">
        <v>24</v>
      </c>
      <c r="V41" s="94" t="s">
        <v>24</v>
      </c>
      <c r="W41" s="96" t="s">
        <v>24</v>
      </c>
      <c r="X41" s="99" t="s">
        <v>24</v>
      </c>
      <c r="Y41" s="99" t="s">
        <v>24</v>
      </c>
    </row>
    <row r="42" spans="2:25" s="5" customFormat="1" ht="18" customHeight="1" x14ac:dyDescent="0.15">
      <c r="B42" s="130"/>
      <c r="C42" s="130"/>
      <c r="D42" s="130">
        <v>9</v>
      </c>
      <c r="E42" s="32"/>
      <c r="F42" s="95">
        <f t="shared" si="10"/>
        <v>119504</v>
      </c>
      <c r="G42" s="96">
        <f t="shared" si="11"/>
        <v>44986</v>
      </c>
      <c r="H42" s="96">
        <f t="shared" si="11"/>
        <v>74518</v>
      </c>
      <c r="I42" s="96">
        <f t="shared" si="12"/>
        <v>119504</v>
      </c>
      <c r="J42" s="96">
        <f t="shared" si="13"/>
        <v>44986</v>
      </c>
      <c r="K42" s="96">
        <f t="shared" si="14"/>
        <v>74518</v>
      </c>
      <c r="L42" s="96"/>
      <c r="M42" s="110"/>
      <c r="N42" s="96">
        <f t="shared" si="15"/>
        <v>119504</v>
      </c>
      <c r="O42" s="96">
        <v>44986</v>
      </c>
      <c r="P42" s="96">
        <v>74518</v>
      </c>
      <c r="Q42" s="99" t="s">
        <v>24</v>
      </c>
      <c r="R42" s="94" t="s">
        <v>24</v>
      </c>
      <c r="S42" s="99" t="s">
        <v>24</v>
      </c>
      <c r="T42" s="96" t="s">
        <v>24</v>
      </c>
      <c r="U42" s="99" t="s">
        <v>24</v>
      </c>
      <c r="V42" s="94" t="s">
        <v>24</v>
      </c>
      <c r="W42" s="96" t="s">
        <v>24</v>
      </c>
      <c r="X42" s="99" t="s">
        <v>24</v>
      </c>
      <c r="Y42" s="99" t="s">
        <v>24</v>
      </c>
    </row>
    <row r="43" spans="2:25" s="5" customFormat="1" ht="18" customHeight="1" x14ac:dyDescent="0.15">
      <c r="B43" s="130"/>
      <c r="C43" s="130"/>
      <c r="D43" s="26">
        <v>10</v>
      </c>
      <c r="E43" s="32"/>
      <c r="F43" s="95">
        <f t="shared" si="10"/>
        <v>129395</v>
      </c>
      <c r="G43" s="96">
        <f t="shared" si="11"/>
        <v>47997</v>
      </c>
      <c r="H43" s="96">
        <f t="shared" si="11"/>
        <v>81398</v>
      </c>
      <c r="I43" s="96">
        <f t="shared" si="12"/>
        <v>129395</v>
      </c>
      <c r="J43" s="96">
        <f t="shared" si="13"/>
        <v>47997</v>
      </c>
      <c r="K43" s="96">
        <f t="shared" si="14"/>
        <v>81398</v>
      </c>
      <c r="L43" s="96"/>
      <c r="M43" s="110"/>
      <c r="N43" s="96">
        <f t="shared" si="15"/>
        <v>129395</v>
      </c>
      <c r="O43" s="96">
        <v>47997</v>
      </c>
      <c r="P43" s="96">
        <v>81398</v>
      </c>
      <c r="Q43" s="99" t="s">
        <v>24</v>
      </c>
      <c r="R43" s="94" t="s">
        <v>24</v>
      </c>
      <c r="S43" s="99" t="s">
        <v>24</v>
      </c>
      <c r="T43" s="96" t="s">
        <v>24</v>
      </c>
      <c r="U43" s="99" t="s">
        <v>24</v>
      </c>
      <c r="V43" s="94" t="s">
        <v>24</v>
      </c>
      <c r="W43" s="96" t="s">
        <v>24</v>
      </c>
      <c r="X43" s="99" t="s">
        <v>24</v>
      </c>
      <c r="Y43" s="99" t="s">
        <v>24</v>
      </c>
    </row>
    <row r="44" spans="2:25" s="5" customFormat="1" ht="18" customHeight="1" x14ac:dyDescent="0.15">
      <c r="B44" s="130"/>
      <c r="C44" s="130"/>
      <c r="D44" s="130">
        <v>11</v>
      </c>
      <c r="E44" s="32"/>
      <c r="F44" s="95">
        <f t="shared" si="10"/>
        <v>146062</v>
      </c>
      <c r="G44" s="96">
        <f t="shared" si="11"/>
        <v>64948</v>
      </c>
      <c r="H44" s="96">
        <f t="shared" si="11"/>
        <v>81114</v>
      </c>
      <c r="I44" s="96">
        <f t="shared" si="12"/>
        <v>146062</v>
      </c>
      <c r="J44" s="96">
        <f t="shared" si="13"/>
        <v>64948</v>
      </c>
      <c r="K44" s="96">
        <f t="shared" si="14"/>
        <v>81114</v>
      </c>
      <c r="L44" s="96"/>
      <c r="M44" s="110"/>
      <c r="N44" s="96">
        <f t="shared" si="15"/>
        <v>146062</v>
      </c>
      <c r="O44" s="96">
        <v>64948</v>
      </c>
      <c r="P44" s="96">
        <v>81114</v>
      </c>
      <c r="Q44" s="99" t="s">
        <v>24</v>
      </c>
      <c r="R44" s="94" t="s">
        <v>24</v>
      </c>
      <c r="S44" s="99" t="s">
        <v>24</v>
      </c>
      <c r="T44" s="96" t="s">
        <v>24</v>
      </c>
      <c r="U44" s="99" t="s">
        <v>24</v>
      </c>
      <c r="V44" s="94" t="s">
        <v>24</v>
      </c>
      <c r="W44" s="96" t="s">
        <v>24</v>
      </c>
      <c r="X44" s="99" t="s">
        <v>24</v>
      </c>
      <c r="Y44" s="99" t="s">
        <v>24</v>
      </c>
    </row>
    <row r="45" spans="2:25" s="5" customFormat="1" ht="18" customHeight="1" x14ac:dyDescent="0.15">
      <c r="B45" s="130"/>
      <c r="C45" s="130"/>
      <c r="D45" s="26">
        <v>12</v>
      </c>
      <c r="E45" s="32"/>
      <c r="F45" s="95">
        <f t="shared" si="10"/>
        <v>167707</v>
      </c>
      <c r="G45" s="96">
        <f t="shared" si="11"/>
        <v>78255</v>
      </c>
      <c r="H45" s="96">
        <f t="shared" si="11"/>
        <v>89452</v>
      </c>
      <c r="I45" s="96">
        <f t="shared" si="12"/>
        <v>167707</v>
      </c>
      <c r="J45" s="96">
        <f t="shared" si="13"/>
        <v>78255</v>
      </c>
      <c r="K45" s="96">
        <f t="shared" si="14"/>
        <v>89452</v>
      </c>
      <c r="L45" s="96"/>
      <c r="M45" s="110"/>
      <c r="N45" s="96">
        <f t="shared" si="15"/>
        <v>167707</v>
      </c>
      <c r="O45" s="96">
        <v>78255</v>
      </c>
      <c r="P45" s="96">
        <v>89452</v>
      </c>
      <c r="Q45" s="99" t="s">
        <v>24</v>
      </c>
      <c r="R45" s="94" t="s">
        <v>24</v>
      </c>
      <c r="S45" s="99" t="s">
        <v>24</v>
      </c>
      <c r="T45" s="96" t="s">
        <v>24</v>
      </c>
      <c r="U45" s="99" t="s">
        <v>24</v>
      </c>
      <c r="V45" s="94" t="s">
        <v>24</v>
      </c>
      <c r="W45" s="96" t="s">
        <v>24</v>
      </c>
      <c r="X45" s="99" t="s">
        <v>24</v>
      </c>
      <c r="Y45" s="99" t="s">
        <v>24</v>
      </c>
    </row>
    <row r="46" spans="2:25" s="5" customFormat="1" ht="18" customHeight="1" x14ac:dyDescent="0.15">
      <c r="B46" s="130" t="s">
        <v>59</v>
      </c>
      <c r="C46" s="140" t="s">
        <v>62</v>
      </c>
      <c r="D46" s="26" t="s">
        <v>63</v>
      </c>
      <c r="E46" s="31" t="s">
        <v>7</v>
      </c>
      <c r="F46" s="95">
        <f t="shared" si="10"/>
        <v>118579</v>
      </c>
      <c r="G46" s="96">
        <f t="shared" si="11"/>
        <v>45902</v>
      </c>
      <c r="H46" s="96">
        <f t="shared" si="11"/>
        <v>72677</v>
      </c>
      <c r="I46" s="96">
        <f t="shared" si="12"/>
        <v>118579</v>
      </c>
      <c r="J46" s="96">
        <f t="shared" si="13"/>
        <v>45902</v>
      </c>
      <c r="K46" s="96">
        <f t="shared" si="14"/>
        <v>72677</v>
      </c>
      <c r="L46" s="96"/>
      <c r="M46" s="110"/>
      <c r="N46" s="96">
        <f t="shared" si="15"/>
        <v>118579</v>
      </c>
      <c r="O46" s="96">
        <v>45902</v>
      </c>
      <c r="P46" s="96">
        <v>72677</v>
      </c>
      <c r="Q46" s="99" t="s">
        <v>24</v>
      </c>
      <c r="R46" s="94" t="s">
        <v>24</v>
      </c>
      <c r="S46" s="99" t="s">
        <v>24</v>
      </c>
      <c r="T46" s="96" t="s">
        <v>24</v>
      </c>
      <c r="U46" s="99" t="s">
        <v>24</v>
      </c>
      <c r="V46" s="94" t="s">
        <v>24</v>
      </c>
      <c r="W46" s="96" t="s">
        <v>24</v>
      </c>
      <c r="X46" s="99" t="s">
        <v>24</v>
      </c>
      <c r="Y46" s="99" t="s">
        <v>24</v>
      </c>
    </row>
    <row r="47" spans="2:25" s="5" customFormat="1" ht="18" customHeight="1" x14ac:dyDescent="0.15">
      <c r="B47" s="8"/>
      <c r="C47" s="130"/>
      <c r="D47" s="130">
        <v>2</v>
      </c>
      <c r="E47" s="32"/>
      <c r="F47" s="95">
        <f t="shared" si="10"/>
        <v>112468</v>
      </c>
      <c r="G47" s="96">
        <f t="shared" si="11"/>
        <v>42557</v>
      </c>
      <c r="H47" s="96">
        <f t="shared" si="11"/>
        <v>69911</v>
      </c>
      <c r="I47" s="96">
        <f t="shared" si="12"/>
        <v>112468</v>
      </c>
      <c r="J47" s="96">
        <f t="shared" si="13"/>
        <v>42557</v>
      </c>
      <c r="K47" s="96">
        <f t="shared" si="14"/>
        <v>69911</v>
      </c>
      <c r="L47" s="96"/>
      <c r="M47" s="110"/>
      <c r="N47" s="96">
        <f t="shared" si="15"/>
        <v>112468</v>
      </c>
      <c r="O47" s="96">
        <v>42557</v>
      </c>
      <c r="P47" s="96">
        <v>69911</v>
      </c>
      <c r="Q47" s="99" t="s">
        <v>24</v>
      </c>
      <c r="R47" s="94" t="s">
        <v>24</v>
      </c>
      <c r="S47" s="99" t="s">
        <v>24</v>
      </c>
      <c r="T47" s="96" t="s">
        <v>24</v>
      </c>
      <c r="U47" s="99" t="s">
        <v>24</v>
      </c>
      <c r="V47" s="94" t="s">
        <v>24</v>
      </c>
      <c r="W47" s="96" t="s">
        <v>24</v>
      </c>
      <c r="X47" s="99" t="s">
        <v>24</v>
      </c>
      <c r="Y47" s="99" t="s">
        <v>24</v>
      </c>
    </row>
    <row r="48" spans="2:25" s="5" customFormat="1" ht="18" customHeight="1" x14ac:dyDescent="0.15">
      <c r="B48" s="27"/>
      <c r="C48" s="27"/>
      <c r="D48" s="27">
        <v>3</v>
      </c>
      <c r="E48" s="33"/>
      <c r="F48" s="100">
        <f t="shared" si="10"/>
        <v>129390</v>
      </c>
      <c r="G48" s="101">
        <f t="shared" si="11"/>
        <v>48250</v>
      </c>
      <c r="H48" s="101">
        <f t="shared" si="11"/>
        <v>81140</v>
      </c>
      <c r="I48" s="101">
        <f t="shared" si="12"/>
        <v>129390</v>
      </c>
      <c r="J48" s="101">
        <f t="shared" si="13"/>
        <v>48250</v>
      </c>
      <c r="K48" s="101">
        <f t="shared" si="14"/>
        <v>81140</v>
      </c>
      <c r="L48" s="111"/>
      <c r="M48" s="112"/>
      <c r="N48" s="101">
        <f>SUM(O48:P48)</f>
        <v>129390</v>
      </c>
      <c r="O48" s="101">
        <v>48250</v>
      </c>
      <c r="P48" s="126">
        <v>81140</v>
      </c>
      <c r="Q48" s="124" t="s">
        <v>24</v>
      </c>
      <c r="R48" s="122" t="s">
        <v>24</v>
      </c>
      <c r="S48" s="124" t="s">
        <v>24</v>
      </c>
      <c r="T48" s="114" t="s">
        <v>24</v>
      </c>
      <c r="U48" s="124" t="s">
        <v>24</v>
      </c>
      <c r="V48" s="122" t="s">
        <v>24</v>
      </c>
      <c r="W48" s="114" t="s">
        <v>24</v>
      </c>
      <c r="X48" s="122" t="s">
        <v>24</v>
      </c>
      <c r="Y48" s="122" t="s">
        <v>24</v>
      </c>
    </row>
    <row r="49" spans="1:27" s="5" customFormat="1" ht="15" customHeight="1" x14ac:dyDescent="0.15">
      <c r="A49" s="7"/>
      <c r="B49" s="7" t="s">
        <v>32</v>
      </c>
      <c r="F49" s="12"/>
      <c r="G49" s="12"/>
      <c r="L49" s="8"/>
      <c r="M49" s="8"/>
      <c r="X49" s="35"/>
      <c r="Y49" s="39" t="s">
        <v>42</v>
      </c>
      <c r="AA49" s="6"/>
    </row>
    <row r="50" spans="1:27" s="5" customFormat="1" ht="15" customHeight="1" x14ac:dyDescent="0.15">
      <c r="A50" s="7"/>
      <c r="B50" s="19"/>
      <c r="C50" s="20"/>
      <c r="D50" s="20"/>
      <c r="E50" s="11"/>
      <c r="F50" s="12"/>
      <c r="G50" s="12"/>
      <c r="L50" s="8"/>
      <c r="M50" s="8"/>
      <c r="X50" s="35"/>
      <c r="Y50" s="35"/>
    </row>
  </sheetData>
  <mergeCells count="24">
    <mergeCell ref="D34:E34"/>
    <mergeCell ref="D35:E35"/>
    <mergeCell ref="B4:E6"/>
    <mergeCell ref="B30:E32"/>
    <mergeCell ref="D7:E7"/>
    <mergeCell ref="D8:E8"/>
    <mergeCell ref="D9:E9"/>
    <mergeCell ref="D33:E33"/>
    <mergeCell ref="F30:H31"/>
    <mergeCell ref="I30:K30"/>
    <mergeCell ref="N30:V30"/>
    <mergeCell ref="W30:Y31"/>
    <mergeCell ref="I31:K31"/>
    <mergeCell ref="N31:P31"/>
    <mergeCell ref="Q31:S31"/>
    <mergeCell ref="T31:V31"/>
    <mergeCell ref="F4:H5"/>
    <mergeCell ref="I4:K4"/>
    <mergeCell ref="N4:V4"/>
    <mergeCell ref="W4:Y5"/>
    <mergeCell ref="I5:K5"/>
    <mergeCell ref="N5:P5"/>
    <mergeCell ref="Q5:S5"/>
    <mergeCell ref="T5:V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8" scale="98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52(1)</vt:lpstr>
      <vt:lpstr>52(2)</vt:lpstr>
      <vt:lpstr>52(3)-(4)</vt:lpstr>
      <vt:lpstr>'52(1)'!Print_Area</vt:lpstr>
      <vt:lpstr>'52(2)'!Print_Area</vt:lpstr>
      <vt:lpstr>'52(3)-(4)'!Print_Area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2018-01-18T02:40:56Z</cp:lastPrinted>
  <dcterms:created xsi:type="dcterms:W3CDTF">1999-03-25T07:19:40Z</dcterms:created>
  <dcterms:modified xsi:type="dcterms:W3CDTF">2019-03-13T06:20:35Z</dcterms:modified>
</cp:coreProperties>
</file>