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70" windowWidth="15120" windowHeight="5085" tabRatio="601" activeTab="1"/>
  </bookViews>
  <sheets>
    <sheet name="52(1)-(2)" sheetId="1" r:id="rId1"/>
    <sheet name="52(3)-(4)" sheetId="2" r:id="rId2"/>
  </sheets>
  <definedNames>
    <definedName name="_xlnm.Print_Area" localSheetId="0">'52(1)-(2)'!$B$1:$AL$52</definedName>
    <definedName name="_xlnm.Print_Area" localSheetId="1">'52(3)-(4)'!$A$1:$AB$50</definedName>
  </definedNames>
  <calcPr fullCalcOnLoad="1"/>
</workbook>
</file>

<file path=xl/sharedStrings.xml><?xml version="1.0" encoding="utf-8"?>
<sst xmlns="http://schemas.openxmlformats.org/spreadsheetml/2006/main" count="689" uniqueCount="99">
  <si>
    <t>単位　便</t>
  </si>
  <si>
    <t>予定便数</t>
  </si>
  <si>
    <t>単位　人</t>
  </si>
  <si>
    <t>計</t>
  </si>
  <si>
    <t>乗　客</t>
  </si>
  <si>
    <t>降　客</t>
  </si>
  <si>
    <t xml:space="preserve"> 利   用   状   況</t>
  </si>
  <si>
    <t xml:space="preserve">  乗  降  客  人  員</t>
  </si>
  <si>
    <t>月</t>
  </si>
  <si>
    <t>注1　片道を1便とする。</t>
  </si>
  <si>
    <t>　 2　その他は，不定期便（臨時便，ダイバート便，チャーター便）の合計である。</t>
  </si>
  <si>
    <t xml:space="preserve"> 　運  航  状  況</t>
  </si>
  <si>
    <t>東　　　京　　　線</t>
  </si>
  <si>
    <t>ソ　　ウ　　ル　　線</t>
  </si>
  <si>
    <t>東　　　　京　　　　線</t>
  </si>
  <si>
    <t>そ　　　の　　　他</t>
  </si>
  <si>
    <t>年度</t>
  </si>
  <si>
    <t>総                       数</t>
  </si>
  <si>
    <t>予　定　便　数</t>
  </si>
  <si>
    <t>定</t>
  </si>
  <si>
    <t>期</t>
  </si>
  <si>
    <t>便</t>
  </si>
  <si>
    <t>運　航　便　数</t>
  </si>
  <si>
    <t>運航便数</t>
  </si>
  <si>
    <t>大阪（伊丹・関西）線</t>
  </si>
  <si>
    <t>国     内     総     数</t>
  </si>
  <si>
    <t>総                         数</t>
  </si>
  <si>
    <t>国   内   総   数</t>
  </si>
  <si>
    <t xml:space="preserve"> 名　　古　　屋　　線</t>
  </si>
  <si>
    <t xml:space="preserve">（1）　旭  川  空  港　 </t>
  </si>
  <si>
    <t xml:space="preserve">（3）　旭  川  空  港　貨　物　 </t>
  </si>
  <si>
    <t xml:space="preserve"> 　輸　送  状  況　(　航　空　貨　物　）</t>
  </si>
  <si>
    <t>単位　ｋｇ</t>
  </si>
  <si>
    <t>総　　　　　　　　　数</t>
  </si>
  <si>
    <t>発　送</t>
  </si>
  <si>
    <t>到　着</t>
  </si>
  <si>
    <t xml:space="preserve">（4）　旭  川  空  港　貨　物　 </t>
  </si>
  <si>
    <t>大阪（伊丹</t>
  </si>
  <si>
    <t>・関西）線</t>
  </si>
  <si>
    <t>内</t>
  </si>
  <si>
    <t>線</t>
  </si>
  <si>
    <t xml:space="preserve">（2）　旭  川  空  港　 </t>
  </si>
  <si>
    <t>年　　　4</t>
  </si>
  <si>
    <t>年　　　1</t>
  </si>
  <si>
    <t>年　　4</t>
  </si>
  <si>
    <t>年　　1</t>
  </si>
  <si>
    <t>注1　その他は，不定期便（臨時便，ダイバート便，チャーター便）の合計である。</t>
  </si>
  <si>
    <t>-</t>
  </si>
  <si>
    <t>-</t>
  </si>
  <si>
    <t xml:space="preserve">52 　旭   川   空   港  </t>
  </si>
  <si>
    <t>）</t>
  </si>
  <si>
    <t>成　　　田　　　線</t>
  </si>
  <si>
    <t>成　　　　田　　　　線</t>
  </si>
  <si>
    <t>年度及び月次</t>
  </si>
  <si>
    <t>台　　　北　　　線</t>
  </si>
  <si>
    <t>台　　　　北　　　　線</t>
  </si>
  <si>
    <t>名　　古　　屋　　線</t>
  </si>
  <si>
    <t>そ　　　の　　　他</t>
  </si>
  <si>
    <t>注　その他は，不定期便（臨時便，ダイバート便，チャーター便）の合計である。</t>
  </si>
  <si>
    <t>　 2　台北国際線の定期便は平成24年9月より就航。</t>
  </si>
  <si>
    <t>平成27</t>
  </si>
  <si>
    <t>(2013)</t>
  </si>
  <si>
    <t>上　　　海　　　線</t>
  </si>
  <si>
    <t>北　　　京　　　線</t>
  </si>
  <si>
    <t>定　　　期　　　便　　　(　　　国　　　際　　　線　　　）</t>
  </si>
  <si>
    <t>定　　　　 期 　　　　便　　　　 (　　　 国　　　　 際　　　　 線　　　 ）</t>
  </si>
  <si>
    <t>上　　　　海　　　　線</t>
  </si>
  <si>
    <t>北　　　　　京　　　　　線</t>
  </si>
  <si>
    <t>　 3　上海及び北京国際線の定期便は平成26年7月より就航。</t>
  </si>
  <si>
    <t>成</t>
  </si>
  <si>
    <t>　　田　　　　線</t>
  </si>
  <si>
    <t>定</t>
  </si>
  <si>
    <t>（</t>
  </si>
  <si>
    <t>国</t>
  </si>
  <si>
    <t xml:space="preserve"> 　輸　送  状  況　(　航　空　郵　便　）</t>
  </si>
  <si>
    <t>(2014)</t>
  </si>
  <si>
    <t>平成25</t>
  </si>
  <si>
    <t>(2015)</t>
  </si>
  <si>
    <t>平成28</t>
  </si>
  <si>
    <t>資料　地域振興部</t>
  </si>
  <si>
    <t>26</t>
  </si>
  <si>
    <t>27</t>
  </si>
  <si>
    <t>平成25</t>
  </si>
  <si>
    <t>27</t>
  </si>
  <si>
    <t>(2015)</t>
  </si>
  <si>
    <t>資料　地域振興部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</si>
  <si>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</si>
  <si>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</si>
  <si>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</si>
  <si>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</si>
  <si>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</si>
  <si>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</si>
  <si>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</si>
  <si>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</si>
  <si>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</si>
  <si>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</si>
  <si>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）</t>
  </si>
  <si>
    <t>大阪（伊丹・関西）線</t>
  </si>
  <si>
    <t>名　古　屋　線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</si>
</sst>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&quot;¥&quot;#,##0_);[Red]\(&quot;¥&quot;#,##0\)"/>
    <numFmt numFmtId="181" formatCode="0_ "/>
    <numFmt numFmtId="182" formatCode="0_ ;[Red]\-0\ "/>
    <numFmt numFmtId="183" formatCode="#,##0;[Red]#,##0"/>
    <numFmt numFmtId="184" formatCode="#,##0.0_);[Red]\(#,##0.0\)"/>
    <numFmt numFmtId="185" formatCode="#,##0.00_);[Red]\(#,##0.00\)"/>
    <numFmt numFmtId="186" formatCode="#,##0.000_);[Red]\(#,##0.0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7.5"/>
      <name val="ＭＳ Ｐ明朝"/>
      <family val="1"/>
    </font>
    <font>
      <b/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49" fontId="3" fillId="0" borderId="16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indent="15"/>
    </xf>
    <xf numFmtId="0" fontId="3" fillId="0" borderId="11" xfId="0" applyFont="1" applyFill="1" applyBorder="1" applyAlignment="1">
      <alignment horizontal="left" vertical="center" indent="15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 shrinkToFit="1"/>
    </xf>
    <xf numFmtId="0" fontId="3" fillId="0" borderId="14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indent="15"/>
    </xf>
    <xf numFmtId="0" fontId="10" fillId="0" borderId="18" xfId="0" applyFont="1" applyFill="1" applyBorder="1" applyAlignment="1">
      <alignment horizontal="left" vertical="center" indent="15"/>
    </xf>
    <xf numFmtId="42" fontId="12" fillId="0" borderId="0" xfId="0" applyNumberFormat="1" applyFont="1" applyFill="1" applyBorder="1" applyAlignment="1">
      <alignment horizontal="right" vertical="center" shrinkToFit="1"/>
    </xf>
    <xf numFmtId="177" fontId="5" fillId="0" borderId="19" xfId="0" applyNumberFormat="1" applyFont="1" applyFill="1" applyBorder="1" applyAlignment="1">
      <alignment horizontal="center" vertical="center" shrinkToFit="1"/>
    </xf>
    <xf numFmtId="42" fontId="12" fillId="0" borderId="0" xfId="0" applyNumberFormat="1" applyFont="1" applyFill="1" applyAlignment="1">
      <alignment horizontal="right" vertical="center" shrinkToFit="1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5" fillId="0" borderId="12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Fill="1" applyAlignment="1">
      <alignment horizontal="right" vertical="center" shrinkToFit="1"/>
    </xf>
    <xf numFmtId="38" fontId="10" fillId="0" borderId="0" xfId="49" applyFont="1" applyFill="1" applyBorder="1" applyAlignment="1">
      <alignment horizontal="right" vertical="center" shrinkToFit="1"/>
    </xf>
    <xf numFmtId="38" fontId="10" fillId="0" borderId="0" xfId="49" applyFont="1" applyFill="1" applyAlignment="1">
      <alignment horizontal="right" vertical="center" shrinkToFit="1"/>
    </xf>
    <xf numFmtId="38" fontId="10" fillId="0" borderId="0" xfId="49" applyFont="1" applyFill="1" applyBorder="1" applyAlignment="1">
      <alignment vertical="center" shrinkToFit="1"/>
    </xf>
    <xf numFmtId="38" fontId="3" fillId="0" borderId="15" xfId="49" applyFont="1" applyFill="1" applyBorder="1" applyAlignment="1">
      <alignment horizontal="right" vertical="center" shrinkToFit="1"/>
    </xf>
    <xf numFmtId="38" fontId="3" fillId="0" borderId="0" xfId="49" applyFont="1" applyFill="1" applyAlignment="1">
      <alignment horizontal="right" vertical="center" shrinkToFit="1"/>
    </xf>
    <xf numFmtId="38" fontId="3" fillId="0" borderId="0" xfId="49" applyFont="1" applyFill="1" applyBorder="1" applyAlignment="1">
      <alignment horizontal="right" vertical="center" shrinkToFit="1"/>
    </xf>
    <xf numFmtId="38" fontId="3" fillId="0" borderId="0" xfId="49" applyFont="1" applyFill="1" applyBorder="1" applyAlignment="1">
      <alignment vertical="center" shrinkToFit="1"/>
    </xf>
    <xf numFmtId="38" fontId="9" fillId="0" borderId="21" xfId="49" applyFont="1" applyFill="1" applyBorder="1" applyAlignment="1">
      <alignment horizontal="right" vertical="center" shrinkToFit="1"/>
    </xf>
    <xf numFmtId="38" fontId="9" fillId="0" borderId="22" xfId="49" applyFont="1" applyFill="1" applyBorder="1" applyAlignment="1">
      <alignment horizontal="right" vertical="center" shrinkToFi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indent="15"/>
    </xf>
    <xf numFmtId="0" fontId="55" fillId="0" borderId="0" xfId="0" applyFont="1" applyFill="1" applyAlignment="1">
      <alignment vertical="center"/>
    </xf>
    <xf numFmtId="177" fontId="12" fillId="0" borderId="21" xfId="0" applyNumberFormat="1" applyFont="1" applyFill="1" applyBorder="1" applyAlignment="1">
      <alignment horizontal="right" vertical="center" shrinkToFit="1"/>
    </xf>
    <xf numFmtId="177" fontId="12" fillId="0" borderId="23" xfId="0" applyNumberFormat="1" applyFont="1" applyFill="1" applyBorder="1" applyAlignment="1">
      <alignment horizontal="right" vertical="center" shrinkToFit="1"/>
    </xf>
    <xf numFmtId="177" fontId="12" fillId="0" borderId="24" xfId="0" applyNumberFormat="1" applyFont="1" applyFill="1" applyBorder="1" applyAlignment="1">
      <alignment horizontal="right" vertical="center" shrinkToFit="1"/>
    </xf>
    <xf numFmtId="38" fontId="10" fillId="0" borderId="21" xfId="49" applyFont="1" applyFill="1" applyBorder="1" applyAlignment="1">
      <alignment horizontal="right" vertical="center" shrinkToFit="1"/>
    </xf>
    <xf numFmtId="38" fontId="10" fillId="0" borderId="21" xfId="49" applyFont="1" applyFill="1" applyBorder="1" applyAlignment="1">
      <alignment vertical="center" shrinkToFit="1"/>
    </xf>
    <xf numFmtId="38" fontId="10" fillId="0" borderId="23" xfId="49" applyFont="1" applyFill="1" applyBorder="1" applyAlignment="1">
      <alignment horizontal="right" vertical="center" shrinkToFit="1"/>
    </xf>
    <xf numFmtId="38" fontId="10" fillId="0" borderId="24" xfId="49" applyFont="1" applyFill="1" applyBorder="1" applyAlignment="1">
      <alignment vertical="center" shrinkToFit="1"/>
    </xf>
    <xf numFmtId="38" fontId="9" fillId="0" borderId="25" xfId="49" applyFont="1" applyFill="1" applyBorder="1" applyAlignment="1">
      <alignment horizontal="right" vertical="center" shrinkToFit="1"/>
    </xf>
    <xf numFmtId="38" fontId="3" fillId="0" borderId="21" xfId="49" applyFont="1" applyFill="1" applyBorder="1" applyAlignment="1">
      <alignment horizontal="right" vertical="center" shrinkToFit="1"/>
    </xf>
    <xf numFmtId="38" fontId="3" fillId="0" borderId="23" xfId="49" applyFont="1" applyFill="1" applyBorder="1" applyAlignment="1">
      <alignment horizontal="right" vertical="center" shrinkToFit="1"/>
    </xf>
    <xf numFmtId="176" fontId="12" fillId="0" borderId="0" xfId="0" applyNumberFormat="1" applyFont="1" applyFill="1" applyAlignment="1">
      <alignment horizontal="right" vertical="center" shrinkToFit="1"/>
    </xf>
    <xf numFmtId="177" fontId="12" fillId="0" borderId="26" xfId="0" applyNumberFormat="1" applyFont="1" applyFill="1" applyBorder="1" applyAlignment="1">
      <alignment horizontal="right" vertical="center" shrinkToFit="1"/>
    </xf>
    <xf numFmtId="38" fontId="11" fillId="0" borderId="0" xfId="49" applyFont="1" applyFill="1" applyBorder="1" applyAlignment="1">
      <alignment horizontal="right" vertical="center" shrinkToFit="1"/>
    </xf>
    <xf numFmtId="38" fontId="9" fillId="0" borderId="0" xfId="49" applyFont="1" applyFill="1" applyAlignment="1">
      <alignment horizontal="right" vertical="center" shrinkToFit="1"/>
    </xf>
    <xf numFmtId="38" fontId="9" fillId="0" borderId="0" xfId="49" applyFont="1" applyFill="1" applyBorder="1" applyAlignment="1">
      <alignment vertical="center" shrinkToFit="1"/>
    </xf>
    <xf numFmtId="38" fontId="9" fillId="0" borderId="0" xfId="49" applyFont="1" applyFill="1" applyBorder="1" applyAlignment="1">
      <alignment horizontal="right" vertical="center" shrinkToFit="1"/>
    </xf>
    <xf numFmtId="179" fontId="12" fillId="0" borderId="21" xfId="0" applyNumberFormat="1" applyFont="1" applyFill="1" applyBorder="1" applyAlignment="1">
      <alignment horizontal="right" vertical="center" shrinkToFit="1"/>
    </xf>
    <xf numFmtId="179" fontId="12" fillId="0" borderId="24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Alignment="1">
      <alignment horizontal="right" vertical="center" shrinkToFit="1"/>
    </xf>
    <xf numFmtId="38" fontId="3" fillId="0" borderId="22" xfId="49" applyFont="1" applyFill="1" applyBorder="1" applyAlignment="1">
      <alignment horizontal="right" vertical="center" shrinkToFit="1"/>
    </xf>
    <xf numFmtId="38" fontId="11" fillId="0" borderId="22" xfId="49" applyFont="1" applyFill="1" applyBorder="1" applyAlignment="1">
      <alignment horizontal="right" vertical="center" shrinkToFit="1"/>
    </xf>
    <xf numFmtId="38" fontId="10" fillId="0" borderId="22" xfId="49" applyFont="1" applyFill="1" applyBorder="1" applyAlignment="1">
      <alignment vertical="center" shrinkToFit="1"/>
    </xf>
    <xf numFmtId="38" fontId="11" fillId="0" borderId="25" xfId="49" applyFont="1" applyFill="1" applyBorder="1" applyAlignment="1">
      <alignment horizontal="right" vertical="center" shrinkToFit="1"/>
    </xf>
    <xf numFmtId="38" fontId="11" fillId="0" borderId="27" xfId="49" applyFont="1" applyFill="1" applyBorder="1" applyAlignment="1">
      <alignment horizontal="right" vertical="center" shrinkToFit="1"/>
    </xf>
    <xf numFmtId="38" fontId="11" fillId="0" borderId="22" xfId="49" applyFont="1" applyFill="1" applyBorder="1" applyAlignment="1">
      <alignment horizontal="center" vertical="center" shrinkToFit="1"/>
    </xf>
    <xf numFmtId="38" fontId="11" fillId="0" borderId="25" xfId="49" applyFont="1" applyFill="1" applyBorder="1" applyAlignment="1">
      <alignment horizontal="center" vertical="center" shrinkToFit="1"/>
    </xf>
    <xf numFmtId="38" fontId="11" fillId="0" borderId="27" xfId="49" applyFont="1" applyFill="1" applyBorder="1" applyAlignment="1">
      <alignment horizontal="center" vertical="center" shrinkToFit="1"/>
    </xf>
    <xf numFmtId="38" fontId="11" fillId="0" borderId="28" xfId="49" applyFont="1" applyFill="1" applyBorder="1" applyAlignment="1">
      <alignment horizontal="center" vertical="center" shrinkToFit="1"/>
    </xf>
    <xf numFmtId="38" fontId="10" fillId="0" borderId="21" xfId="49" applyFont="1" applyFill="1" applyBorder="1" applyAlignment="1">
      <alignment horizontal="right" vertical="center"/>
    </xf>
    <xf numFmtId="38" fontId="9" fillId="0" borderId="29" xfId="49" applyFont="1" applyFill="1" applyBorder="1" applyAlignment="1">
      <alignment horizontal="right" vertical="center" shrinkToFit="1"/>
    </xf>
    <xf numFmtId="38" fontId="9" fillId="0" borderId="30" xfId="49" applyFont="1" applyFill="1" applyBorder="1" applyAlignment="1">
      <alignment horizontal="right" vertical="center" shrinkToFit="1"/>
    </xf>
    <xf numFmtId="38" fontId="9" fillId="0" borderId="22" xfId="49" applyFont="1" applyFill="1" applyBorder="1" applyAlignment="1">
      <alignment vertical="center" shrinkToFit="1"/>
    </xf>
    <xf numFmtId="38" fontId="3" fillId="0" borderId="31" xfId="49" applyFont="1" applyFill="1" applyBorder="1" applyAlignment="1">
      <alignment horizontal="right" vertical="center" shrinkToFit="1"/>
    </xf>
    <xf numFmtId="38" fontId="3" fillId="0" borderId="21" xfId="49" applyFont="1" applyFill="1" applyBorder="1" applyAlignment="1">
      <alignment vertical="center" shrinkToFit="1"/>
    </xf>
    <xf numFmtId="38" fontId="11" fillId="0" borderId="21" xfId="49" applyFont="1" applyFill="1" applyBorder="1" applyAlignment="1">
      <alignment horizontal="right" vertical="center" shrinkToFit="1"/>
    </xf>
    <xf numFmtId="38" fontId="3" fillId="0" borderId="32" xfId="49" applyFont="1" applyFill="1" applyBorder="1" applyAlignment="1">
      <alignment horizontal="right" vertical="center" shrinkToFit="1"/>
    </xf>
    <xf numFmtId="38" fontId="3" fillId="0" borderId="33" xfId="49" applyFont="1" applyFill="1" applyBorder="1" applyAlignment="1">
      <alignment horizontal="right" vertical="center" shrinkToFit="1"/>
    </xf>
    <xf numFmtId="38" fontId="3" fillId="0" borderId="34" xfId="49" applyFont="1" applyFill="1" applyBorder="1" applyAlignment="1">
      <alignment horizontal="right" vertical="center" shrinkToFit="1"/>
    </xf>
    <xf numFmtId="38" fontId="3" fillId="0" borderId="35" xfId="49" applyFont="1" applyFill="1" applyBorder="1" applyAlignment="1">
      <alignment vertical="center" shrinkToFit="1"/>
    </xf>
    <xf numFmtId="38" fontId="11" fillId="0" borderId="23" xfId="49" applyFont="1" applyFill="1" applyBorder="1" applyAlignment="1">
      <alignment horizontal="right" vertical="center" shrinkToFit="1"/>
    </xf>
    <xf numFmtId="177" fontId="13" fillId="0" borderId="30" xfId="0" applyNumberFormat="1" applyFont="1" applyFill="1" applyBorder="1" applyAlignment="1">
      <alignment horizontal="right" vertical="center" shrinkToFit="1"/>
    </xf>
    <xf numFmtId="177" fontId="13" fillId="0" borderId="22" xfId="0" applyNumberFormat="1" applyFont="1" applyFill="1" applyBorder="1" applyAlignment="1">
      <alignment horizontal="right" vertical="center" shrinkToFit="1"/>
    </xf>
    <xf numFmtId="42" fontId="12" fillId="0" borderId="24" xfId="0" applyNumberFormat="1" applyFont="1" applyFill="1" applyBorder="1" applyAlignment="1">
      <alignment horizontal="right" vertical="center" shrinkToFit="1"/>
    </xf>
    <xf numFmtId="42" fontId="12" fillId="0" borderId="22" xfId="0" applyNumberFormat="1" applyFont="1" applyFill="1" applyBorder="1" applyAlignment="1">
      <alignment horizontal="right" vertical="center" shrinkToFit="1"/>
    </xf>
    <xf numFmtId="42" fontId="13" fillId="0" borderId="22" xfId="0" applyNumberFormat="1" applyFont="1" applyFill="1" applyBorder="1" applyAlignment="1">
      <alignment horizontal="right" vertical="center" shrinkToFit="1"/>
    </xf>
    <xf numFmtId="179" fontId="12" fillId="0" borderId="22" xfId="0" applyNumberFormat="1" applyFont="1" applyFill="1" applyBorder="1" applyAlignment="1">
      <alignment horizontal="right" vertical="center" shrinkToFit="1"/>
    </xf>
    <xf numFmtId="177" fontId="12" fillId="0" borderId="30" xfId="0" applyNumberFormat="1" applyFont="1" applyFill="1" applyBorder="1" applyAlignment="1">
      <alignment horizontal="right" vertical="center" shrinkToFit="1"/>
    </xf>
    <xf numFmtId="177" fontId="12" fillId="0" borderId="36" xfId="0" applyNumberFormat="1" applyFont="1" applyFill="1" applyBorder="1" applyAlignment="1">
      <alignment horizontal="right" vertical="center" shrinkToFit="1"/>
    </xf>
    <xf numFmtId="179" fontId="12" fillId="0" borderId="23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42" fontId="12" fillId="0" borderId="21" xfId="0" applyNumberFormat="1" applyFont="1" applyFill="1" applyBorder="1" applyAlignment="1">
      <alignment horizontal="right" vertical="center" shrinkToFit="1"/>
    </xf>
    <xf numFmtId="177" fontId="12" fillId="0" borderId="22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42" fontId="13" fillId="0" borderId="21" xfId="0" applyNumberFormat="1" applyFont="1" applyFill="1" applyBorder="1" applyAlignment="1">
      <alignment horizontal="right" vertical="center" shrinkToFit="1"/>
    </xf>
    <xf numFmtId="179" fontId="13" fillId="0" borderId="22" xfId="0" applyNumberFormat="1" applyFont="1" applyFill="1" applyBorder="1" applyAlignment="1">
      <alignment horizontal="right" vertical="center" shrinkToFit="1"/>
    </xf>
    <xf numFmtId="177" fontId="12" fillId="0" borderId="37" xfId="0" applyNumberFormat="1" applyFont="1" applyFill="1" applyBorder="1" applyAlignment="1">
      <alignment horizontal="right" vertical="center" shrinkToFit="1"/>
    </xf>
    <xf numFmtId="42" fontId="12" fillId="0" borderId="23" xfId="0" applyNumberFormat="1" applyFont="1" applyFill="1" applyBorder="1" applyAlignment="1">
      <alignment horizontal="right" vertical="center" shrinkToFit="1"/>
    </xf>
    <xf numFmtId="177" fontId="13" fillId="0" borderId="27" xfId="0" applyNumberFormat="1" applyFont="1" applyFill="1" applyBorder="1" applyAlignment="1">
      <alignment horizontal="right" vertical="center" shrinkToFit="1"/>
    </xf>
    <xf numFmtId="177" fontId="12" fillId="0" borderId="38" xfId="0" applyNumberFormat="1" applyFont="1" applyFill="1" applyBorder="1" applyAlignment="1">
      <alignment horizontal="right" vertical="center" shrinkToFit="1"/>
    </xf>
    <xf numFmtId="42" fontId="12" fillId="0" borderId="38" xfId="0" applyNumberFormat="1" applyFont="1" applyFill="1" applyBorder="1" applyAlignment="1">
      <alignment horizontal="right" vertical="center" shrinkToFit="1"/>
    </xf>
    <xf numFmtId="176" fontId="12" fillId="0" borderId="27" xfId="0" applyNumberFormat="1" applyFont="1" applyFill="1" applyBorder="1" applyAlignment="1">
      <alignment horizontal="right" vertical="center" shrinkToFit="1"/>
    </xf>
    <xf numFmtId="42" fontId="13" fillId="0" borderId="38" xfId="0" applyNumberFormat="1" applyFont="1" applyFill="1" applyBorder="1" applyAlignment="1">
      <alignment horizontal="right" vertical="center" shrinkToFit="1"/>
    </xf>
    <xf numFmtId="177" fontId="13" fillId="0" borderId="25" xfId="0" applyNumberFormat="1" applyFont="1" applyFill="1" applyBorder="1" applyAlignment="1">
      <alignment horizontal="right" vertical="center" shrinkToFit="1"/>
    </xf>
    <xf numFmtId="179" fontId="12" fillId="0" borderId="32" xfId="0" applyNumberFormat="1" applyFont="1" applyFill="1" applyBorder="1" applyAlignment="1">
      <alignment horizontal="right" vertical="center" shrinkToFit="1"/>
    </xf>
    <xf numFmtId="179" fontId="12" fillId="0" borderId="35" xfId="0" applyNumberFormat="1" applyFont="1" applyFill="1" applyBorder="1" applyAlignment="1">
      <alignment horizontal="right" vertical="center" shrinkToFit="1"/>
    </xf>
    <xf numFmtId="177" fontId="12" fillId="0" borderId="32" xfId="0" applyNumberFormat="1" applyFont="1" applyFill="1" applyBorder="1" applyAlignment="1">
      <alignment horizontal="right" vertical="center" shrinkToFit="1"/>
    </xf>
    <xf numFmtId="177" fontId="12" fillId="0" borderId="35" xfId="0" applyNumberFormat="1" applyFont="1" applyFill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center" vertical="center" wrapText="1"/>
    </xf>
    <xf numFmtId="38" fontId="10" fillId="0" borderId="0" xfId="49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38" fontId="10" fillId="0" borderId="32" xfId="49" applyFont="1" applyFill="1" applyBorder="1" applyAlignment="1">
      <alignment horizontal="right" vertical="center" shrinkToFit="1"/>
    </xf>
    <xf numFmtId="38" fontId="10" fillId="0" borderId="40" xfId="49" applyFont="1" applyFill="1" applyBorder="1" applyAlignment="1">
      <alignment horizontal="right" vertical="center" shrinkToFit="1"/>
    </xf>
    <xf numFmtId="38" fontId="10" fillId="0" borderId="41" xfId="49" applyFont="1" applyFill="1" applyBorder="1" applyAlignment="1">
      <alignment horizontal="right" vertical="center" shrinkToFit="1"/>
    </xf>
    <xf numFmtId="38" fontId="10" fillId="0" borderId="42" xfId="49" applyFont="1" applyFill="1" applyBorder="1" applyAlignment="1">
      <alignment horizontal="right" vertical="center" shrinkToFit="1"/>
    </xf>
    <xf numFmtId="38" fontId="10" fillId="0" borderId="43" xfId="49" applyFont="1" applyFill="1" applyBorder="1" applyAlignment="1">
      <alignment horizontal="right" vertical="center" shrinkToFit="1"/>
    </xf>
    <xf numFmtId="38" fontId="10" fillId="0" borderId="44" xfId="49" applyFont="1" applyFill="1" applyBorder="1" applyAlignment="1">
      <alignment horizontal="right" vertical="center" shrinkToFit="1"/>
    </xf>
    <xf numFmtId="38" fontId="11" fillId="0" borderId="0" xfId="49" applyFont="1" applyFill="1" applyBorder="1" applyAlignment="1">
      <alignment horizontal="right" vertical="center" shrinkToFit="1"/>
    </xf>
    <xf numFmtId="38" fontId="10" fillId="0" borderId="38" xfId="49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38" fontId="10" fillId="0" borderId="37" xfId="49" applyFont="1" applyFill="1" applyBorder="1" applyAlignment="1">
      <alignment horizontal="right" vertical="center" shrinkToFit="1"/>
    </xf>
    <xf numFmtId="38" fontId="10" fillId="0" borderId="53" xfId="49" applyFont="1" applyFill="1" applyBorder="1" applyAlignment="1">
      <alignment horizontal="right" vertical="center" shrinkToFit="1"/>
    </xf>
    <xf numFmtId="0" fontId="3" fillId="0" borderId="54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38" fontId="11" fillId="0" borderId="0" xfId="49" applyFont="1" applyFill="1" applyAlignment="1">
      <alignment horizontal="right" vertical="center"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177" fontId="5" fillId="0" borderId="13" xfId="0" applyNumberFormat="1" applyFont="1" applyFill="1" applyBorder="1" applyAlignment="1">
      <alignment horizontal="center" vertical="center" shrinkToFit="1"/>
    </xf>
    <xf numFmtId="38" fontId="10" fillId="0" borderId="0" xfId="49" applyFont="1" applyFill="1" applyAlignment="1">
      <alignment horizontal="right" vertical="center" shrinkToFit="1"/>
    </xf>
    <xf numFmtId="38" fontId="10" fillId="0" borderId="0" xfId="49" applyFont="1" applyFill="1" applyAlignment="1">
      <alignment vertical="center" shrinkToFit="1"/>
    </xf>
    <xf numFmtId="38" fontId="10" fillId="0" borderId="0" xfId="49" applyFont="1" applyFill="1" applyBorder="1" applyAlignment="1">
      <alignment vertical="center" shrinkToFit="1"/>
    </xf>
    <xf numFmtId="0" fontId="3" fillId="0" borderId="52" xfId="0" applyFont="1" applyFill="1" applyBorder="1" applyAlignment="1">
      <alignment horizontal="center" vertical="center" shrinkToFit="1"/>
    </xf>
    <xf numFmtId="38" fontId="10" fillId="0" borderId="33" xfId="49" applyFont="1" applyFill="1" applyBorder="1" applyAlignment="1">
      <alignment horizontal="right" vertical="center" shrinkToFit="1"/>
    </xf>
    <xf numFmtId="38" fontId="10" fillId="0" borderId="26" xfId="49" applyFont="1" applyFill="1" applyBorder="1" applyAlignment="1">
      <alignment horizontal="right" vertical="center" shrinkToFit="1"/>
    </xf>
    <xf numFmtId="38" fontId="10" fillId="0" borderId="55" xfId="49" applyFont="1" applyFill="1" applyBorder="1" applyAlignment="1">
      <alignment horizontal="right" vertical="center" shrinkToFit="1"/>
    </xf>
    <xf numFmtId="38" fontId="10" fillId="0" borderId="11" xfId="49" applyFont="1" applyFill="1" applyBorder="1" applyAlignment="1">
      <alignment horizontal="right" vertical="center" shrinkToFit="1"/>
    </xf>
    <xf numFmtId="38" fontId="10" fillId="0" borderId="56" xfId="49" applyFont="1" applyFill="1" applyBorder="1" applyAlignment="1">
      <alignment horizontal="right" vertical="center" shrinkToFit="1"/>
    </xf>
    <xf numFmtId="38" fontId="11" fillId="0" borderId="25" xfId="49" applyFont="1" applyFill="1" applyBorder="1" applyAlignment="1">
      <alignment horizontal="right" vertical="center" shrinkToFit="1"/>
    </xf>
    <xf numFmtId="38" fontId="11" fillId="0" borderId="28" xfId="49" applyFont="1" applyFill="1" applyBorder="1" applyAlignment="1">
      <alignment horizontal="right" vertical="center" shrinkToFit="1"/>
    </xf>
    <xf numFmtId="177" fontId="5" fillId="0" borderId="48" xfId="0" applyNumberFormat="1" applyFont="1" applyFill="1" applyBorder="1" applyAlignment="1">
      <alignment horizontal="center" vertical="center" shrinkToFit="1"/>
    </xf>
    <xf numFmtId="38" fontId="11" fillId="0" borderId="27" xfId="49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shrinkToFit="1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5" fillId="0" borderId="48" xfId="0" applyNumberFormat="1" applyFont="1" applyFill="1" applyBorder="1" applyAlignment="1">
      <alignment horizontal="center" vertical="center" shrinkToFit="1"/>
    </xf>
    <xf numFmtId="179" fontId="3" fillId="0" borderId="45" xfId="0" applyNumberFormat="1" applyFont="1" applyFill="1" applyBorder="1" applyAlignment="1">
      <alignment horizontal="center" vertical="center" wrapText="1"/>
    </xf>
    <xf numFmtId="179" fontId="3" fillId="0" borderId="46" xfId="0" applyNumberFormat="1" applyFont="1" applyFill="1" applyBorder="1" applyAlignment="1">
      <alignment horizontal="center" vertical="center" wrapText="1"/>
    </xf>
    <xf numFmtId="179" fontId="3" fillId="0" borderId="47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7" fontId="3" fillId="0" borderId="4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5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5" fillId="0" borderId="48" xfId="0" applyNumberFormat="1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42" fontId="12" fillId="0" borderId="26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3"/>
  <sheetViews>
    <sheetView showGridLines="0" view="pageBreakPreview" zoomScale="85" zoomScaleSheetLayoutView="85" zoomScalePageLayoutView="0" workbookViewId="0" topLeftCell="G34">
      <selection activeCell="X15" sqref="X15"/>
    </sheetView>
  </sheetViews>
  <sheetFormatPr defaultColWidth="9.75390625" defaultRowHeight="14.25" customHeight="1"/>
  <cols>
    <col min="1" max="1" width="1.4921875" style="11" customWidth="1"/>
    <col min="2" max="2" width="5.375" style="10" customWidth="1"/>
    <col min="3" max="3" width="5.375" style="23" customWidth="1"/>
    <col min="4" max="4" width="5.375" style="24" customWidth="1"/>
    <col min="5" max="6" width="6.125" style="11" customWidth="1"/>
    <col min="7" max="8" width="6.875" style="11" customWidth="1"/>
    <col min="9" max="9" width="6.125" style="11" customWidth="1"/>
    <col min="10" max="15" width="5.875" style="11" customWidth="1"/>
    <col min="16" max="17" width="5.875" style="25" customWidth="1"/>
    <col min="18" max="19" width="5.875" style="11" customWidth="1"/>
    <col min="20" max="20" width="2.00390625" style="11" customWidth="1"/>
    <col min="21" max="22" width="5.875" style="25" customWidth="1"/>
    <col min="23" max="28" width="5.875" style="11" customWidth="1"/>
    <col min="29" max="30" width="5.875" style="67" customWidth="1"/>
    <col min="31" max="32" width="5.875" style="11" customWidth="1"/>
    <col min="33" max="33" width="5.875" style="67" customWidth="1"/>
    <col min="34" max="34" width="7.00390625" style="67" customWidth="1"/>
    <col min="35" max="35" width="5.875" style="11" customWidth="1"/>
    <col min="36" max="36" width="6.50390625" style="11" customWidth="1"/>
    <col min="37" max="42" width="5.875" style="11" customWidth="1"/>
    <col min="43" max="44" width="5.875" style="67" customWidth="1"/>
    <col min="45" max="16384" width="9.75390625" style="11" customWidth="1"/>
  </cols>
  <sheetData>
    <row r="1" spans="15:44" s="1" customFormat="1" ht="18" customHeight="1">
      <c r="O1" s="2"/>
      <c r="R1" s="2"/>
      <c r="S1" s="2" t="s">
        <v>49</v>
      </c>
      <c r="T1" s="2"/>
      <c r="U1" s="3" t="s">
        <v>6</v>
      </c>
      <c r="W1" s="4"/>
      <c r="X1" s="4"/>
      <c r="Y1" s="4"/>
      <c r="Z1" s="4"/>
      <c r="AC1" s="64"/>
      <c r="AD1" s="64"/>
      <c r="AG1" s="64"/>
      <c r="AH1" s="64"/>
      <c r="AQ1" s="64"/>
      <c r="AR1" s="64"/>
    </row>
    <row r="2" spans="16:44" s="5" customFormat="1" ht="15" customHeight="1">
      <c r="P2" s="8"/>
      <c r="Q2" s="8"/>
      <c r="U2" s="9"/>
      <c r="V2" s="9"/>
      <c r="W2" s="9"/>
      <c r="X2" s="9"/>
      <c r="Y2" s="9"/>
      <c r="Z2" s="9"/>
      <c r="AC2" s="65"/>
      <c r="AD2" s="65"/>
      <c r="AG2" s="65"/>
      <c r="AH2" s="65"/>
      <c r="AQ2" s="65"/>
      <c r="AR2" s="65"/>
    </row>
    <row r="3" spans="15:44" s="5" customFormat="1" ht="15" customHeight="1">
      <c r="O3" s="10"/>
      <c r="R3" s="10"/>
      <c r="S3" s="10" t="s">
        <v>29</v>
      </c>
      <c r="T3" s="10"/>
      <c r="U3" s="11" t="s">
        <v>11</v>
      </c>
      <c r="AC3" s="65"/>
      <c r="AD3" s="65"/>
      <c r="AG3" s="65"/>
      <c r="AH3" s="65"/>
      <c r="AQ3" s="65"/>
      <c r="AR3" s="65"/>
    </row>
    <row r="4" spans="2:44" s="5" customFormat="1" ht="15" customHeight="1" thickBot="1">
      <c r="B4" s="7" t="s">
        <v>0</v>
      </c>
      <c r="N4" s="8"/>
      <c r="O4" s="8"/>
      <c r="S4" s="8"/>
      <c r="T4" s="8"/>
      <c r="AC4" s="65"/>
      <c r="AD4" s="65"/>
      <c r="AG4" s="65"/>
      <c r="AH4" s="65"/>
      <c r="AQ4" s="65"/>
      <c r="AR4" s="65"/>
    </row>
    <row r="5" spans="2:48" s="5" customFormat="1" ht="18" customHeight="1" thickTop="1">
      <c r="B5" s="212" t="s">
        <v>53</v>
      </c>
      <c r="C5" s="212"/>
      <c r="D5" s="212"/>
      <c r="E5" s="213"/>
      <c r="F5" s="212" t="s">
        <v>17</v>
      </c>
      <c r="G5" s="212"/>
      <c r="H5" s="212"/>
      <c r="I5" s="213"/>
      <c r="J5" s="13"/>
      <c r="K5" s="35" t="s">
        <v>71</v>
      </c>
      <c r="L5" s="13"/>
      <c r="M5" s="35" t="s">
        <v>20</v>
      </c>
      <c r="N5" s="13"/>
      <c r="O5" s="35" t="s">
        <v>21</v>
      </c>
      <c r="P5" s="35"/>
      <c r="Q5" s="35" t="s">
        <v>72</v>
      </c>
      <c r="R5" s="35" t="s">
        <v>73</v>
      </c>
      <c r="S5" s="35"/>
      <c r="T5" s="8"/>
      <c r="U5" s="35" t="s">
        <v>39</v>
      </c>
      <c r="V5" s="35"/>
      <c r="W5" s="35" t="s">
        <v>40</v>
      </c>
      <c r="X5" s="35" t="s">
        <v>50</v>
      </c>
      <c r="Y5" s="223" t="s">
        <v>64</v>
      </c>
      <c r="Z5" s="224"/>
      <c r="AA5" s="224"/>
      <c r="AB5" s="224"/>
      <c r="AC5" s="224"/>
      <c r="AD5" s="224"/>
      <c r="AE5" s="224"/>
      <c r="AF5" s="225"/>
      <c r="AG5" s="219" t="s">
        <v>15</v>
      </c>
      <c r="AH5" s="220"/>
      <c r="AK5" s="8"/>
      <c r="AL5" s="8"/>
      <c r="AM5" s="75"/>
      <c r="AN5" s="75"/>
      <c r="AO5" s="8"/>
      <c r="AP5" s="8"/>
      <c r="AQ5" s="8"/>
      <c r="AR5" s="8"/>
      <c r="AS5" s="8"/>
      <c r="AT5" s="8"/>
      <c r="AU5" s="8"/>
      <c r="AV5" s="8"/>
    </row>
    <row r="6" spans="2:48" s="5" customFormat="1" ht="18" customHeight="1">
      <c r="B6" s="226"/>
      <c r="C6" s="226"/>
      <c r="D6" s="226"/>
      <c r="E6" s="227"/>
      <c r="F6" s="214"/>
      <c r="G6" s="214"/>
      <c r="H6" s="214"/>
      <c r="I6" s="215"/>
      <c r="J6" s="197" t="s">
        <v>25</v>
      </c>
      <c r="K6" s="210"/>
      <c r="L6" s="210"/>
      <c r="M6" s="198"/>
      <c r="N6" s="197" t="s">
        <v>12</v>
      </c>
      <c r="O6" s="210"/>
      <c r="P6" s="210"/>
      <c r="Q6" s="210"/>
      <c r="R6" s="62" t="s">
        <v>37</v>
      </c>
      <c r="S6" s="37" t="s">
        <v>38</v>
      </c>
      <c r="T6" s="8"/>
      <c r="U6" s="210" t="s">
        <v>98</v>
      </c>
      <c r="V6" s="198"/>
      <c r="W6" s="197" t="s">
        <v>51</v>
      </c>
      <c r="X6" s="198"/>
      <c r="Y6" s="216" t="s">
        <v>13</v>
      </c>
      <c r="Z6" s="217"/>
      <c r="AA6" s="197" t="s">
        <v>54</v>
      </c>
      <c r="AB6" s="198"/>
      <c r="AC6" s="216" t="s">
        <v>62</v>
      </c>
      <c r="AD6" s="217"/>
      <c r="AE6" s="216" t="s">
        <v>63</v>
      </c>
      <c r="AF6" s="217"/>
      <c r="AG6" s="221"/>
      <c r="AH6" s="222"/>
      <c r="AK6" s="8"/>
      <c r="AL6" s="8"/>
      <c r="AM6" s="75"/>
      <c r="AN6" s="75"/>
      <c r="AO6" s="8"/>
      <c r="AP6" s="8"/>
      <c r="AQ6" s="8"/>
      <c r="AR6" s="8"/>
      <c r="AS6" s="8"/>
      <c r="AT6" s="8"/>
      <c r="AU6" s="8"/>
      <c r="AV6" s="8"/>
    </row>
    <row r="7" spans="2:44" s="14" customFormat="1" ht="18" customHeight="1">
      <c r="B7" s="214"/>
      <c r="C7" s="214"/>
      <c r="D7" s="214"/>
      <c r="E7" s="215"/>
      <c r="F7" s="228" t="s">
        <v>18</v>
      </c>
      <c r="G7" s="195"/>
      <c r="H7" s="194" t="s">
        <v>22</v>
      </c>
      <c r="I7" s="195"/>
      <c r="J7" s="197" t="s">
        <v>18</v>
      </c>
      <c r="K7" s="198"/>
      <c r="L7" s="197" t="s">
        <v>22</v>
      </c>
      <c r="M7" s="198"/>
      <c r="N7" s="197" t="s">
        <v>18</v>
      </c>
      <c r="O7" s="198"/>
      <c r="P7" s="197" t="s">
        <v>22</v>
      </c>
      <c r="Q7" s="210"/>
      <c r="R7" s="47" t="s">
        <v>1</v>
      </c>
      <c r="S7" s="37" t="s">
        <v>23</v>
      </c>
      <c r="T7" s="8"/>
      <c r="U7" s="37" t="s">
        <v>1</v>
      </c>
      <c r="V7" s="37" t="s">
        <v>23</v>
      </c>
      <c r="W7" s="47" t="s">
        <v>1</v>
      </c>
      <c r="X7" s="47" t="s">
        <v>23</v>
      </c>
      <c r="Y7" s="66" t="s">
        <v>1</v>
      </c>
      <c r="Z7" s="66" t="s">
        <v>23</v>
      </c>
      <c r="AA7" s="47" t="s">
        <v>1</v>
      </c>
      <c r="AB7" s="47" t="s">
        <v>23</v>
      </c>
      <c r="AC7" s="66" t="s">
        <v>1</v>
      </c>
      <c r="AD7" s="66" t="s">
        <v>23</v>
      </c>
      <c r="AE7" s="66" t="s">
        <v>1</v>
      </c>
      <c r="AF7" s="66" t="s">
        <v>23</v>
      </c>
      <c r="AG7" s="216" t="s">
        <v>22</v>
      </c>
      <c r="AH7" s="218"/>
      <c r="AI7" s="76"/>
      <c r="AJ7" s="76"/>
      <c r="AK7" s="15"/>
      <c r="AL7" s="15"/>
      <c r="AM7" s="15"/>
      <c r="AN7" s="15"/>
      <c r="AO7" s="15"/>
      <c r="AP7" s="15"/>
      <c r="AQ7" s="15"/>
      <c r="AR7" s="15"/>
    </row>
    <row r="8" spans="2:40" s="5" customFormat="1" ht="18" customHeight="1">
      <c r="B8" s="165" t="s">
        <v>76</v>
      </c>
      <c r="C8" s="165"/>
      <c r="D8" s="39" t="s">
        <v>16</v>
      </c>
      <c r="E8" s="56" t="s">
        <v>61</v>
      </c>
      <c r="F8" s="164">
        <v>7850</v>
      </c>
      <c r="G8" s="164"/>
      <c r="H8" s="199">
        <v>7819</v>
      </c>
      <c r="I8" s="199"/>
      <c r="J8" s="164">
        <v>7394</v>
      </c>
      <c r="K8" s="164"/>
      <c r="L8" s="164">
        <v>7296</v>
      </c>
      <c r="M8" s="164"/>
      <c r="N8" s="199">
        <v>5658</v>
      </c>
      <c r="O8" s="199"/>
      <c r="P8" s="199">
        <v>5592</v>
      </c>
      <c r="Q8" s="199"/>
      <c r="R8" s="82">
        <v>306</v>
      </c>
      <c r="S8" s="82">
        <v>306</v>
      </c>
      <c r="T8" s="83"/>
      <c r="U8" s="82">
        <v>730</v>
      </c>
      <c r="V8" s="82">
        <v>718</v>
      </c>
      <c r="W8" s="81">
        <v>700</v>
      </c>
      <c r="X8" s="81">
        <v>680</v>
      </c>
      <c r="Y8" s="82">
        <v>92</v>
      </c>
      <c r="Z8" s="82">
        <v>92</v>
      </c>
      <c r="AA8" s="82">
        <v>364</v>
      </c>
      <c r="AB8" s="82">
        <v>362</v>
      </c>
      <c r="AC8" s="81" t="s">
        <v>48</v>
      </c>
      <c r="AD8" s="81" t="s">
        <v>48</v>
      </c>
      <c r="AE8" s="81" t="s">
        <v>48</v>
      </c>
      <c r="AF8" s="81" t="s">
        <v>48</v>
      </c>
      <c r="AG8" s="164">
        <v>69</v>
      </c>
      <c r="AH8" s="164"/>
      <c r="AM8" s="65"/>
      <c r="AN8" s="65"/>
    </row>
    <row r="9" spans="2:40" s="5" customFormat="1" ht="18" customHeight="1">
      <c r="B9" s="38"/>
      <c r="C9" s="38">
        <v>26</v>
      </c>
      <c r="D9" s="41"/>
      <c r="E9" s="56" t="s">
        <v>75</v>
      </c>
      <c r="F9" s="229">
        <v>7180</v>
      </c>
      <c r="G9" s="201"/>
      <c r="H9" s="200">
        <v>7067</v>
      </c>
      <c r="I9" s="200"/>
      <c r="J9" s="201">
        <v>6144</v>
      </c>
      <c r="K9" s="201"/>
      <c r="L9" s="201">
        <v>6106</v>
      </c>
      <c r="M9" s="201"/>
      <c r="N9" s="200">
        <v>5110</v>
      </c>
      <c r="O9" s="200"/>
      <c r="P9" s="200">
        <v>5081</v>
      </c>
      <c r="Q9" s="200"/>
      <c r="R9" s="82">
        <v>304</v>
      </c>
      <c r="S9" s="82">
        <v>303</v>
      </c>
      <c r="T9" s="83"/>
      <c r="U9" s="82">
        <v>730</v>
      </c>
      <c r="V9" s="82">
        <v>722</v>
      </c>
      <c r="W9" s="81" t="s">
        <v>47</v>
      </c>
      <c r="X9" s="81" t="s">
        <v>47</v>
      </c>
      <c r="Y9" s="82">
        <v>72</v>
      </c>
      <c r="Z9" s="82">
        <v>72</v>
      </c>
      <c r="AA9" s="82">
        <v>476</v>
      </c>
      <c r="AB9" s="82">
        <v>474</v>
      </c>
      <c r="AC9" s="81">
        <v>200</v>
      </c>
      <c r="AD9" s="81">
        <v>173</v>
      </c>
      <c r="AE9" s="81">
        <v>288</v>
      </c>
      <c r="AF9" s="81">
        <v>209</v>
      </c>
      <c r="AG9" s="164">
        <v>33</v>
      </c>
      <c r="AH9" s="164"/>
      <c r="AM9" s="65"/>
      <c r="AN9" s="65"/>
    </row>
    <row r="10" spans="2:40" s="20" customFormat="1" ht="18" customHeight="1">
      <c r="B10" s="38"/>
      <c r="C10" s="57">
        <v>27</v>
      </c>
      <c r="D10" s="41"/>
      <c r="E10" s="54" t="s">
        <v>77</v>
      </c>
      <c r="F10" s="172">
        <f>SUM(J10,AA10,AC10,AE10,Y10)</f>
        <v>7524</v>
      </c>
      <c r="G10" s="172"/>
      <c r="H10" s="196">
        <f>SUM(L10,AB10,AD10,AF10,AG10,Z10)</f>
        <v>7478</v>
      </c>
      <c r="I10" s="196"/>
      <c r="J10" s="172">
        <f>SUM(N10,R10,W10,U10)</f>
        <v>6162</v>
      </c>
      <c r="K10" s="172"/>
      <c r="L10" s="172">
        <f>SUM(P10,S10,V10,X10)</f>
        <v>6136</v>
      </c>
      <c r="M10" s="172"/>
      <c r="N10" s="209">
        <f>SUM(N12:O23)</f>
        <v>5124</v>
      </c>
      <c r="O10" s="211"/>
      <c r="P10" s="208">
        <f>SUM(P12:Q23)</f>
        <v>5112</v>
      </c>
      <c r="Q10" s="209"/>
      <c r="R10" s="114">
        <f>SUM(R12:R23)</f>
        <v>306</v>
      </c>
      <c r="S10" s="114">
        <f>SUM(S12:S23)</f>
        <v>305</v>
      </c>
      <c r="T10" s="115"/>
      <c r="U10" s="114">
        <f>SUM(U12:U23)</f>
        <v>732</v>
      </c>
      <c r="V10" s="114">
        <f>SUM(V12:V23)</f>
        <v>719</v>
      </c>
      <c r="W10" s="106" t="s">
        <v>47</v>
      </c>
      <c r="X10" s="106" t="s">
        <v>47</v>
      </c>
      <c r="Y10" s="116">
        <f aca="true" t="shared" si="0" ref="Y10:AF10">SUM(Y12:Y23)</f>
        <v>78</v>
      </c>
      <c r="Z10" s="116">
        <f t="shared" si="0"/>
        <v>78</v>
      </c>
      <c r="AA10" s="116">
        <f t="shared" si="0"/>
        <v>438</v>
      </c>
      <c r="AB10" s="116">
        <f t="shared" si="0"/>
        <v>436</v>
      </c>
      <c r="AC10" s="116">
        <f t="shared" si="0"/>
        <v>520</v>
      </c>
      <c r="AD10" s="116">
        <f t="shared" si="0"/>
        <v>518</v>
      </c>
      <c r="AE10" s="116">
        <f t="shared" si="0"/>
        <v>326</v>
      </c>
      <c r="AF10" s="116">
        <f t="shared" si="0"/>
        <v>291</v>
      </c>
      <c r="AG10" s="208">
        <f>SUM(AG12:AH23)</f>
        <v>19</v>
      </c>
      <c r="AH10" s="209"/>
      <c r="AM10" s="77"/>
      <c r="AN10" s="77"/>
    </row>
    <row r="11" spans="2:40" s="20" customFormat="1" ht="9" customHeight="1">
      <c r="B11" s="38"/>
      <c r="C11" s="57"/>
      <c r="D11" s="41"/>
      <c r="E11" s="54"/>
      <c r="F11" s="117"/>
      <c r="G11" s="114"/>
      <c r="H11" s="114"/>
      <c r="I11" s="114"/>
      <c r="J11" s="116"/>
      <c r="K11" s="117"/>
      <c r="L11" s="116"/>
      <c r="M11" s="117"/>
      <c r="N11" s="114"/>
      <c r="O11" s="114"/>
      <c r="P11" s="114"/>
      <c r="Q11" s="116"/>
      <c r="R11" s="114"/>
      <c r="S11" s="114"/>
      <c r="T11" s="115"/>
      <c r="U11" s="114"/>
      <c r="V11" s="118"/>
      <c r="W11" s="118"/>
      <c r="X11" s="118"/>
      <c r="Y11" s="119"/>
      <c r="Z11" s="119"/>
      <c r="AA11" s="119"/>
      <c r="AB11" s="120"/>
      <c r="AC11" s="119"/>
      <c r="AD11" s="120"/>
      <c r="AE11" s="119"/>
      <c r="AF11" s="120"/>
      <c r="AG11" s="119"/>
      <c r="AH11" s="121"/>
      <c r="AM11" s="77"/>
      <c r="AN11" s="77"/>
    </row>
    <row r="12" spans="2:40" s="5" customFormat="1" ht="18" customHeight="1">
      <c r="B12" s="165" t="s">
        <v>60</v>
      </c>
      <c r="C12" s="165"/>
      <c r="D12" s="40" t="s">
        <v>44</v>
      </c>
      <c r="E12" s="58" t="s">
        <v>8</v>
      </c>
      <c r="F12" s="170">
        <f aca="true" t="shared" si="1" ref="F12:F23">SUM(J12,Y12,AA12,AC12,AE12)</f>
        <v>568</v>
      </c>
      <c r="G12" s="171"/>
      <c r="H12" s="199">
        <f aca="true" t="shared" si="2" ref="H12:H23">SUM(L12,AB12,AD12,AF12,AG12,Z12)</f>
        <v>556</v>
      </c>
      <c r="I12" s="199"/>
      <c r="J12" s="164">
        <f aca="true" t="shared" si="3" ref="J12:J23">SUM(N12,R12,W12,U12)</f>
        <v>480</v>
      </c>
      <c r="K12" s="164"/>
      <c r="L12" s="164">
        <f aca="true" t="shared" si="4" ref="L12:L23">SUM(P12,S12,V12,X12)</f>
        <v>480</v>
      </c>
      <c r="M12" s="164"/>
      <c r="N12" s="166">
        <v>420</v>
      </c>
      <c r="O12" s="173"/>
      <c r="P12" s="166">
        <v>420</v>
      </c>
      <c r="Q12" s="167"/>
      <c r="R12" s="97" t="s">
        <v>93</v>
      </c>
      <c r="S12" s="97" t="s">
        <v>93</v>
      </c>
      <c r="T12" s="98"/>
      <c r="U12" s="97">
        <v>60</v>
      </c>
      <c r="V12" s="97">
        <v>60</v>
      </c>
      <c r="W12" s="97" t="s">
        <v>47</v>
      </c>
      <c r="X12" s="97" t="s">
        <v>47</v>
      </c>
      <c r="Y12" s="97" t="s">
        <v>93</v>
      </c>
      <c r="Z12" s="97" t="s">
        <v>93</v>
      </c>
      <c r="AA12" s="97">
        <v>18</v>
      </c>
      <c r="AB12" s="97">
        <v>18</v>
      </c>
      <c r="AC12" s="97">
        <v>44</v>
      </c>
      <c r="AD12" s="97">
        <v>44</v>
      </c>
      <c r="AE12" s="97">
        <v>26</v>
      </c>
      <c r="AF12" s="97">
        <v>14</v>
      </c>
      <c r="AG12" s="166" t="s">
        <v>93</v>
      </c>
      <c r="AH12" s="167"/>
      <c r="AM12" s="65"/>
      <c r="AN12" s="65"/>
    </row>
    <row r="13" spans="2:40" s="5" customFormat="1" ht="18" customHeight="1">
      <c r="B13" s="8"/>
      <c r="C13" s="8"/>
      <c r="D13" s="41">
        <v>5</v>
      </c>
      <c r="E13" s="59"/>
      <c r="F13" s="170">
        <f t="shared" si="1"/>
        <v>582</v>
      </c>
      <c r="G13" s="171"/>
      <c r="H13" s="169">
        <f t="shared" si="2"/>
        <v>568</v>
      </c>
      <c r="I13" s="164"/>
      <c r="J13" s="164">
        <f t="shared" si="3"/>
        <v>496</v>
      </c>
      <c r="K13" s="164"/>
      <c r="L13" s="164">
        <f t="shared" si="4"/>
        <v>495</v>
      </c>
      <c r="M13" s="168"/>
      <c r="N13" s="166">
        <v>434</v>
      </c>
      <c r="O13" s="173"/>
      <c r="P13" s="166">
        <v>433</v>
      </c>
      <c r="Q13" s="167"/>
      <c r="R13" s="97" t="s">
        <v>94</v>
      </c>
      <c r="S13" s="97" t="s">
        <v>93</v>
      </c>
      <c r="T13" s="98"/>
      <c r="U13" s="97">
        <v>62</v>
      </c>
      <c r="V13" s="97">
        <v>62</v>
      </c>
      <c r="W13" s="97" t="s">
        <v>47</v>
      </c>
      <c r="X13" s="97" t="s">
        <v>47</v>
      </c>
      <c r="Y13" s="97" t="s">
        <v>93</v>
      </c>
      <c r="Z13" s="97" t="s">
        <v>94</v>
      </c>
      <c r="AA13" s="97">
        <v>18</v>
      </c>
      <c r="AB13" s="97">
        <v>18</v>
      </c>
      <c r="AC13" s="97">
        <v>42</v>
      </c>
      <c r="AD13" s="97">
        <v>42</v>
      </c>
      <c r="AE13" s="97">
        <v>26</v>
      </c>
      <c r="AF13" s="97">
        <v>12</v>
      </c>
      <c r="AG13" s="166">
        <v>1</v>
      </c>
      <c r="AH13" s="167"/>
      <c r="AM13" s="65"/>
      <c r="AN13" s="65"/>
    </row>
    <row r="14" spans="2:40" s="5" customFormat="1" ht="18" customHeight="1">
      <c r="B14" s="38"/>
      <c r="C14" s="41"/>
      <c r="D14" s="41">
        <v>6</v>
      </c>
      <c r="E14" s="59"/>
      <c r="F14" s="170">
        <f t="shared" si="1"/>
        <v>626</v>
      </c>
      <c r="G14" s="171"/>
      <c r="H14" s="169">
        <f t="shared" si="2"/>
        <v>620</v>
      </c>
      <c r="I14" s="164"/>
      <c r="J14" s="164">
        <f t="shared" si="3"/>
        <v>540</v>
      </c>
      <c r="K14" s="164"/>
      <c r="L14" s="164">
        <f t="shared" si="4"/>
        <v>539</v>
      </c>
      <c r="M14" s="168"/>
      <c r="N14" s="166">
        <v>420</v>
      </c>
      <c r="O14" s="173"/>
      <c r="P14" s="166">
        <v>419</v>
      </c>
      <c r="Q14" s="167"/>
      <c r="R14" s="97">
        <v>60</v>
      </c>
      <c r="S14" s="97">
        <v>60</v>
      </c>
      <c r="T14" s="98"/>
      <c r="U14" s="97">
        <v>60</v>
      </c>
      <c r="V14" s="97">
        <v>60</v>
      </c>
      <c r="W14" s="97" t="s">
        <v>47</v>
      </c>
      <c r="X14" s="97" t="s">
        <v>47</v>
      </c>
      <c r="Y14" s="97" t="s">
        <v>93</v>
      </c>
      <c r="Z14" s="97" t="s">
        <v>93</v>
      </c>
      <c r="AA14" s="97">
        <v>16</v>
      </c>
      <c r="AB14" s="97">
        <v>16</v>
      </c>
      <c r="AC14" s="97">
        <v>44</v>
      </c>
      <c r="AD14" s="97">
        <v>42</v>
      </c>
      <c r="AE14" s="97">
        <v>26</v>
      </c>
      <c r="AF14" s="97">
        <v>19</v>
      </c>
      <c r="AG14" s="166">
        <v>4</v>
      </c>
      <c r="AH14" s="167"/>
      <c r="AM14" s="65"/>
      <c r="AN14" s="65"/>
    </row>
    <row r="15" spans="2:40" s="5" customFormat="1" ht="18" customHeight="1">
      <c r="B15" s="38"/>
      <c r="C15" s="41"/>
      <c r="D15" s="41">
        <v>7</v>
      </c>
      <c r="E15" s="59"/>
      <c r="F15" s="170">
        <f t="shared" si="1"/>
        <v>693</v>
      </c>
      <c r="G15" s="171"/>
      <c r="H15" s="169">
        <f t="shared" si="2"/>
        <v>695</v>
      </c>
      <c r="I15" s="164"/>
      <c r="J15" s="164">
        <f t="shared" si="3"/>
        <v>558</v>
      </c>
      <c r="K15" s="164"/>
      <c r="L15" s="164">
        <f t="shared" si="4"/>
        <v>558</v>
      </c>
      <c r="M15" s="168"/>
      <c r="N15" s="166">
        <v>434</v>
      </c>
      <c r="O15" s="173"/>
      <c r="P15" s="166">
        <v>434</v>
      </c>
      <c r="Q15" s="167"/>
      <c r="R15" s="122">
        <v>62</v>
      </c>
      <c r="S15" s="122">
        <v>62</v>
      </c>
      <c r="T15" s="98"/>
      <c r="U15" s="97">
        <v>62</v>
      </c>
      <c r="V15" s="97">
        <v>62</v>
      </c>
      <c r="W15" s="97" t="s">
        <v>47</v>
      </c>
      <c r="X15" s="97" t="s">
        <v>47</v>
      </c>
      <c r="Y15" s="97">
        <v>17</v>
      </c>
      <c r="Z15" s="97">
        <v>17</v>
      </c>
      <c r="AA15" s="97">
        <v>48</v>
      </c>
      <c r="AB15" s="97">
        <v>48</v>
      </c>
      <c r="AC15" s="97">
        <v>44</v>
      </c>
      <c r="AD15" s="97">
        <v>44</v>
      </c>
      <c r="AE15" s="97">
        <v>26</v>
      </c>
      <c r="AF15" s="97">
        <v>26</v>
      </c>
      <c r="AG15" s="166">
        <v>2</v>
      </c>
      <c r="AH15" s="167"/>
      <c r="AM15" s="65"/>
      <c r="AN15" s="65"/>
    </row>
    <row r="16" spans="2:40" s="5" customFormat="1" ht="18" customHeight="1">
      <c r="B16" s="38"/>
      <c r="C16" s="41"/>
      <c r="D16" s="41">
        <v>8</v>
      </c>
      <c r="E16" s="59"/>
      <c r="F16" s="170">
        <f t="shared" si="1"/>
        <v>752</v>
      </c>
      <c r="G16" s="171"/>
      <c r="H16" s="169">
        <f t="shared" si="2"/>
        <v>756</v>
      </c>
      <c r="I16" s="164"/>
      <c r="J16" s="164">
        <f t="shared" si="3"/>
        <v>620</v>
      </c>
      <c r="K16" s="164"/>
      <c r="L16" s="164">
        <f t="shared" si="4"/>
        <v>619</v>
      </c>
      <c r="M16" s="168"/>
      <c r="N16" s="166">
        <v>434</v>
      </c>
      <c r="O16" s="173"/>
      <c r="P16" s="166">
        <v>434</v>
      </c>
      <c r="Q16" s="167"/>
      <c r="R16" s="97">
        <v>124</v>
      </c>
      <c r="S16" s="97">
        <v>123</v>
      </c>
      <c r="T16" s="98"/>
      <c r="U16" s="97">
        <v>62</v>
      </c>
      <c r="V16" s="97">
        <v>62</v>
      </c>
      <c r="W16" s="97" t="s">
        <v>47</v>
      </c>
      <c r="X16" s="97" t="s">
        <v>47</v>
      </c>
      <c r="Y16" s="97">
        <v>18</v>
      </c>
      <c r="Z16" s="97">
        <v>18</v>
      </c>
      <c r="AA16" s="97">
        <v>42</v>
      </c>
      <c r="AB16" s="97">
        <v>42</v>
      </c>
      <c r="AC16" s="97">
        <v>44</v>
      </c>
      <c r="AD16" s="97">
        <v>44</v>
      </c>
      <c r="AE16" s="97">
        <v>28</v>
      </c>
      <c r="AF16" s="97">
        <v>28</v>
      </c>
      <c r="AG16" s="166">
        <v>5</v>
      </c>
      <c r="AH16" s="167"/>
      <c r="AM16" s="65"/>
      <c r="AN16" s="65"/>
    </row>
    <row r="17" spans="2:40" s="5" customFormat="1" ht="18" customHeight="1">
      <c r="B17" s="38"/>
      <c r="C17" s="41"/>
      <c r="D17" s="41">
        <v>9</v>
      </c>
      <c r="E17" s="59"/>
      <c r="F17" s="170">
        <f t="shared" si="1"/>
        <v>657</v>
      </c>
      <c r="G17" s="171"/>
      <c r="H17" s="169">
        <f t="shared" si="2"/>
        <v>656</v>
      </c>
      <c r="I17" s="164"/>
      <c r="J17" s="164">
        <f t="shared" si="3"/>
        <v>540</v>
      </c>
      <c r="K17" s="164"/>
      <c r="L17" s="164">
        <f t="shared" si="4"/>
        <v>539</v>
      </c>
      <c r="M17" s="168"/>
      <c r="N17" s="166">
        <v>420</v>
      </c>
      <c r="O17" s="173"/>
      <c r="P17" s="166">
        <v>420</v>
      </c>
      <c r="Q17" s="167"/>
      <c r="R17" s="97">
        <v>60</v>
      </c>
      <c r="S17" s="97">
        <v>60</v>
      </c>
      <c r="T17" s="98"/>
      <c r="U17" s="97">
        <v>60</v>
      </c>
      <c r="V17" s="97">
        <v>59</v>
      </c>
      <c r="W17" s="97" t="s">
        <v>47</v>
      </c>
      <c r="X17" s="97" t="s">
        <v>47</v>
      </c>
      <c r="Y17" s="97">
        <v>3</v>
      </c>
      <c r="Z17" s="97">
        <v>3</v>
      </c>
      <c r="AA17" s="97">
        <v>46</v>
      </c>
      <c r="AB17" s="97">
        <v>46</v>
      </c>
      <c r="AC17" s="97">
        <v>42</v>
      </c>
      <c r="AD17" s="97">
        <v>42</v>
      </c>
      <c r="AE17" s="97">
        <v>26</v>
      </c>
      <c r="AF17" s="97">
        <v>24</v>
      </c>
      <c r="AG17" s="166">
        <v>2</v>
      </c>
      <c r="AH17" s="167"/>
      <c r="AM17" s="65"/>
      <c r="AN17" s="65"/>
    </row>
    <row r="18" spans="2:40" s="5" customFormat="1" ht="18" customHeight="1">
      <c r="B18" s="38"/>
      <c r="C18" s="41"/>
      <c r="D18" s="41">
        <v>10</v>
      </c>
      <c r="E18" s="59"/>
      <c r="F18" s="170">
        <f t="shared" si="1"/>
        <v>596</v>
      </c>
      <c r="G18" s="171"/>
      <c r="H18" s="169">
        <f t="shared" si="2"/>
        <v>591</v>
      </c>
      <c r="I18" s="164"/>
      <c r="J18" s="164">
        <f t="shared" si="3"/>
        <v>496</v>
      </c>
      <c r="K18" s="164"/>
      <c r="L18" s="164">
        <f t="shared" si="4"/>
        <v>493</v>
      </c>
      <c r="M18" s="168"/>
      <c r="N18" s="166">
        <v>434</v>
      </c>
      <c r="O18" s="173"/>
      <c r="P18" s="166">
        <v>431</v>
      </c>
      <c r="Q18" s="167"/>
      <c r="R18" s="97" t="s">
        <v>93</v>
      </c>
      <c r="S18" s="97" t="s">
        <v>93</v>
      </c>
      <c r="T18" s="98"/>
      <c r="U18" s="97">
        <v>62</v>
      </c>
      <c r="V18" s="97">
        <v>62</v>
      </c>
      <c r="W18" s="97" t="s">
        <v>47</v>
      </c>
      <c r="X18" s="97" t="s">
        <v>47</v>
      </c>
      <c r="Y18" s="97" t="s">
        <v>93</v>
      </c>
      <c r="Z18" s="97" t="s">
        <v>93</v>
      </c>
      <c r="AA18" s="97">
        <v>30</v>
      </c>
      <c r="AB18" s="97">
        <v>28</v>
      </c>
      <c r="AC18" s="97">
        <v>44</v>
      </c>
      <c r="AD18" s="97">
        <v>44</v>
      </c>
      <c r="AE18" s="97">
        <v>26</v>
      </c>
      <c r="AF18" s="97">
        <v>26</v>
      </c>
      <c r="AG18" s="166" t="s">
        <v>93</v>
      </c>
      <c r="AH18" s="167"/>
      <c r="AM18" s="65"/>
      <c r="AN18" s="65"/>
    </row>
    <row r="19" spans="2:40" s="5" customFormat="1" ht="18" customHeight="1">
      <c r="B19" s="38"/>
      <c r="C19" s="41"/>
      <c r="D19" s="41">
        <v>11</v>
      </c>
      <c r="E19" s="59"/>
      <c r="F19" s="170">
        <f t="shared" si="1"/>
        <v>566</v>
      </c>
      <c r="G19" s="171"/>
      <c r="H19" s="169">
        <f t="shared" si="2"/>
        <v>564</v>
      </c>
      <c r="I19" s="164"/>
      <c r="J19" s="164">
        <f t="shared" si="3"/>
        <v>480</v>
      </c>
      <c r="K19" s="164"/>
      <c r="L19" s="164">
        <f t="shared" si="4"/>
        <v>478</v>
      </c>
      <c r="M19" s="168"/>
      <c r="N19" s="166">
        <v>420</v>
      </c>
      <c r="O19" s="173"/>
      <c r="P19" s="166">
        <v>420</v>
      </c>
      <c r="Q19" s="167"/>
      <c r="R19" s="97" t="s">
        <v>93</v>
      </c>
      <c r="S19" s="97" t="s">
        <v>93</v>
      </c>
      <c r="T19" s="98"/>
      <c r="U19" s="97">
        <v>60</v>
      </c>
      <c r="V19" s="97">
        <v>58</v>
      </c>
      <c r="W19" s="97" t="s">
        <v>47</v>
      </c>
      <c r="X19" s="97" t="s">
        <v>47</v>
      </c>
      <c r="Y19" s="97" t="s">
        <v>94</v>
      </c>
      <c r="Z19" s="97" t="s">
        <v>93</v>
      </c>
      <c r="AA19" s="97">
        <v>16</v>
      </c>
      <c r="AB19" s="97">
        <v>16</v>
      </c>
      <c r="AC19" s="97">
        <v>44</v>
      </c>
      <c r="AD19" s="97">
        <v>44</v>
      </c>
      <c r="AE19" s="97">
        <v>26</v>
      </c>
      <c r="AF19" s="97">
        <v>26</v>
      </c>
      <c r="AG19" s="166" t="s">
        <v>93</v>
      </c>
      <c r="AH19" s="167"/>
      <c r="AM19" s="65"/>
      <c r="AN19" s="65"/>
    </row>
    <row r="20" spans="2:40" s="5" customFormat="1" ht="18" customHeight="1">
      <c r="B20" s="38"/>
      <c r="C20" s="41"/>
      <c r="D20" s="41">
        <v>12</v>
      </c>
      <c r="E20" s="59"/>
      <c r="F20" s="170">
        <f t="shared" si="1"/>
        <v>625</v>
      </c>
      <c r="G20" s="171"/>
      <c r="H20" s="169">
        <f t="shared" si="2"/>
        <v>619</v>
      </c>
      <c r="I20" s="164"/>
      <c r="J20" s="164">
        <f t="shared" si="3"/>
        <v>496</v>
      </c>
      <c r="K20" s="164"/>
      <c r="L20" s="164">
        <f t="shared" si="4"/>
        <v>490</v>
      </c>
      <c r="M20" s="168"/>
      <c r="N20" s="166">
        <v>434</v>
      </c>
      <c r="O20" s="173"/>
      <c r="P20" s="166">
        <v>434</v>
      </c>
      <c r="Q20" s="167"/>
      <c r="R20" s="97" t="s">
        <v>94</v>
      </c>
      <c r="S20" s="97" t="s">
        <v>94</v>
      </c>
      <c r="T20" s="98"/>
      <c r="U20" s="97">
        <v>62</v>
      </c>
      <c r="V20" s="97">
        <v>56</v>
      </c>
      <c r="W20" s="97" t="s">
        <v>47</v>
      </c>
      <c r="X20" s="97" t="s">
        <v>47</v>
      </c>
      <c r="Y20" s="97">
        <v>5</v>
      </c>
      <c r="Z20" s="97">
        <v>5</v>
      </c>
      <c r="AA20" s="97">
        <v>52</v>
      </c>
      <c r="AB20" s="97">
        <v>52</v>
      </c>
      <c r="AC20" s="97">
        <v>46</v>
      </c>
      <c r="AD20" s="97">
        <v>46</v>
      </c>
      <c r="AE20" s="97">
        <v>26</v>
      </c>
      <c r="AF20" s="97">
        <v>26</v>
      </c>
      <c r="AG20" s="166" t="s">
        <v>93</v>
      </c>
      <c r="AH20" s="167"/>
      <c r="AM20" s="65"/>
      <c r="AN20" s="65"/>
    </row>
    <row r="21" spans="2:40" s="5" customFormat="1" ht="18" customHeight="1">
      <c r="B21" s="165" t="s">
        <v>78</v>
      </c>
      <c r="C21" s="165"/>
      <c r="D21" s="40" t="s">
        <v>45</v>
      </c>
      <c r="E21" s="58" t="s">
        <v>8</v>
      </c>
      <c r="F21" s="170">
        <f t="shared" si="1"/>
        <v>640</v>
      </c>
      <c r="G21" s="171"/>
      <c r="H21" s="169">
        <f t="shared" si="2"/>
        <v>639</v>
      </c>
      <c r="I21" s="164"/>
      <c r="J21" s="164">
        <f t="shared" si="3"/>
        <v>496</v>
      </c>
      <c r="K21" s="164"/>
      <c r="L21" s="164">
        <f t="shared" si="4"/>
        <v>494</v>
      </c>
      <c r="M21" s="168"/>
      <c r="N21" s="166">
        <v>434</v>
      </c>
      <c r="O21" s="173"/>
      <c r="P21" s="166">
        <v>434</v>
      </c>
      <c r="Q21" s="167"/>
      <c r="R21" s="97" t="s">
        <v>95</v>
      </c>
      <c r="S21" s="97" t="s">
        <v>93</v>
      </c>
      <c r="T21" s="98"/>
      <c r="U21" s="97">
        <v>62</v>
      </c>
      <c r="V21" s="97">
        <v>60</v>
      </c>
      <c r="W21" s="97" t="s">
        <v>47</v>
      </c>
      <c r="X21" s="97" t="s">
        <v>47</v>
      </c>
      <c r="Y21" s="97">
        <v>18</v>
      </c>
      <c r="Z21" s="97">
        <v>18</v>
      </c>
      <c r="AA21" s="97">
        <v>54</v>
      </c>
      <c r="AB21" s="97">
        <v>54</v>
      </c>
      <c r="AC21" s="97">
        <v>42</v>
      </c>
      <c r="AD21" s="97">
        <v>42</v>
      </c>
      <c r="AE21" s="97">
        <v>30</v>
      </c>
      <c r="AF21" s="97">
        <v>30</v>
      </c>
      <c r="AG21" s="166">
        <v>1</v>
      </c>
      <c r="AH21" s="167"/>
      <c r="AM21" s="65"/>
      <c r="AN21" s="65"/>
    </row>
    <row r="22" spans="2:40" s="5" customFormat="1" ht="18" customHeight="1">
      <c r="B22" s="8"/>
      <c r="C22" s="8"/>
      <c r="D22" s="41">
        <v>2</v>
      </c>
      <c r="E22" s="59"/>
      <c r="F22" s="170">
        <f t="shared" si="1"/>
        <v>604</v>
      </c>
      <c r="G22" s="171"/>
      <c r="H22" s="169">
        <f t="shared" si="2"/>
        <v>603</v>
      </c>
      <c r="I22" s="164"/>
      <c r="J22" s="164">
        <f t="shared" si="3"/>
        <v>464</v>
      </c>
      <c r="K22" s="164"/>
      <c r="L22" s="164">
        <f t="shared" si="4"/>
        <v>459</v>
      </c>
      <c r="M22" s="168"/>
      <c r="N22" s="166">
        <v>406</v>
      </c>
      <c r="O22" s="173"/>
      <c r="P22" s="166">
        <v>401</v>
      </c>
      <c r="Q22" s="167"/>
      <c r="R22" s="97" t="s">
        <v>93</v>
      </c>
      <c r="S22" s="97" t="s">
        <v>94</v>
      </c>
      <c r="T22" s="98"/>
      <c r="U22" s="97">
        <v>58</v>
      </c>
      <c r="V22" s="97">
        <v>58</v>
      </c>
      <c r="W22" s="97" t="s">
        <v>47</v>
      </c>
      <c r="X22" s="97" t="s">
        <v>47</v>
      </c>
      <c r="Y22" s="97">
        <v>16</v>
      </c>
      <c r="Z22" s="97">
        <v>16</v>
      </c>
      <c r="AA22" s="97">
        <v>48</v>
      </c>
      <c r="AB22" s="97">
        <v>48</v>
      </c>
      <c r="AC22" s="97">
        <v>42</v>
      </c>
      <c r="AD22" s="97">
        <v>42</v>
      </c>
      <c r="AE22" s="97">
        <v>34</v>
      </c>
      <c r="AF22" s="97">
        <v>34</v>
      </c>
      <c r="AG22" s="166">
        <v>4</v>
      </c>
      <c r="AH22" s="167"/>
      <c r="AM22" s="65"/>
      <c r="AN22" s="65"/>
    </row>
    <row r="23" spans="2:40" s="5" customFormat="1" ht="18" customHeight="1">
      <c r="B23" s="42"/>
      <c r="C23" s="43"/>
      <c r="D23" s="43">
        <v>3</v>
      </c>
      <c r="E23" s="60"/>
      <c r="F23" s="203">
        <f t="shared" si="1"/>
        <v>615</v>
      </c>
      <c r="G23" s="204"/>
      <c r="H23" s="205">
        <f t="shared" si="2"/>
        <v>611</v>
      </c>
      <c r="I23" s="206"/>
      <c r="J23" s="205">
        <f t="shared" si="3"/>
        <v>496</v>
      </c>
      <c r="K23" s="206"/>
      <c r="L23" s="206">
        <f t="shared" si="4"/>
        <v>492</v>
      </c>
      <c r="M23" s="207"/>
      <c r="N23" s="191">
        <v>434</v>
      </c>
      <c r="O23" s="204"/>
      <c r="P23" s="191">
        <v>432</v>
      </c>
      <c r="Q23" s="192"/>
      <c r="R23" s="99" t="s">
        <v>94</v>
      </c>
      <c r="S23" s="99" t="s">
        <v>93</v>
      </c>
      <c r="T23" s="100"/>
      <c r="U23" s="99">
        <v>62</v>
      </c>
      <c r="V23" s="99">
        <v>60</v>
      </c>
      <c r="W23" s="99" t="s">
        <v>86</v>
      </c>
      <c r="X23" s="99" t="s">
        <v>86</v>
      </c>
      <c r="Y23" s="99">
        <v>1</v>
      </c>
      <c r="Z23" s="99">
        <v>1</v>
      </c>
      <c r="AA23" s="99">
        <v>50</v>
      </c>
      <c r="AB23" s="99">
        <v>50</v>
      </c>
      <c r="AC23" s="99">
        <v>42</v>
      </c>
      <c r="AD23" s="99">
        <v>42</v>
      </c>
      <c r="AE23" s="99">
        <v>26</v>
      </c>
      <c r="AF23" s="99">
        <v>26</v>
      </c>
      <c r="AG23" s="191" t="s">
        <v>93</v>
      </c>
      <c r="AH23" s="192"/>
      <c r="AI23" s="17"/>
      <c r="AJ23" s="18"/>
      <c r="AM23" s="65"/>
      <c r="AN23" s="65"/>
    </row>
    <row r="24" spans="2:42" s="5" customFormat="1" ht="15" customHeight="1">
      <c r="B24" s="7" t="s">
        <v>9</v>
      </c>
      <c r="I24" s="50"/>
      <c r="K24" s="51"/>
      <c r="N24" s="8"/>
      <c r="O24" s="8"/>
      <c r="S24" s="8"/>
      <c r="T24" s="8"/>
      <c r="AA24" s="65"/>
      <c r="AB24" s="65"/>
      <c r="AC24" s="6"/>
      <c r="AE24" s="71"/>
      <c r="AF24" s="70"/>
      <c r="AH24" s="70" t="s">
        <v>79</v>
      </c>
      <c r="AI24" s="71"/>
      <c r="AJ24" s="70"/>
      <c r="AO24" s="65"/>
      <c r="AP24" s="65"/>
    </row>
    <row r="25" spans="2:42" s="5" customFormat="1" ht="15" customHeight="1">
      <c r="B25" s="7" t="s">
        <v>10</v>
      </c>
      <c r="N25" s="8"/>
      <c r="O25" s="8"/>
      <c r="S25" s="8"/>
      <c r="T25" s="8"/>
      <c r="AA25" s="65"/>
      <c r="AB25" s="65"/>
      <c r="AE25" s="65"/>
      <c r="AF25" s="65"/>
      <c r="AO25" s="65"/>
      <c r="AP25" s="65"/>
    </row>
    <row r="26" spans="2:44" s="5" customFormat="1" ht="15" customHeight="1">
      <c r="B26" s="72"/>
      <c r="C26" s="73"/>
      <c r="D26" s="73"/>
      <c r="E26" s="73"/>
      <c r="F26" s="73"/>
      <c r="G26" s="73"/>
      <c r="H26" s="73"/>
      <c r="I26" s="73"/>
      <c r="N26" s="8"/>
      <c r="O26" s="8"/>
      <c r="S26" s="8"/>
      <c r="T26" s="8"/>
      <c r="AC26" s="65"/>
      <c r="AD26" s="65"/>
      <c r="AG26" s="65"/>
      <c r="AH26" s="65"/>
      <c r="AQ26" s="65"/>
      <c r="AR26" s="65"/>
    </row>
    <row r="27" spans="2:22" ht="15" customHeight="1">
      <c r="B27" s="7"/>
      <c r="G27" s="74"/>
      <c r="U27" s="8"/>
      <c r="V27" s="8"/>
    </row>
    <row r="28" spans="21:22" ht="15" customHeight="1">
      <c r="U28" s="8"/>
      <c r="V28" s="8"/>
    </row>
    <row r="29" spans="15:21" ht="15" customHeight="1">
      <c r="O29" s="10"/>
      <c r="P29" s="10"/>
      <c r="Q29" s="10"/>
      <c r="S29" s="10" t="s">
        <v>41</v>
      </c>
      <c r="T29" s="10"/>
      <c r="U29" s="8" t="s">
        <v>7</v>
      </c>
    </row>
    <row r="30" spans="2:44" s="5" customFormat="1" ht="15" customHeight="1" thickBot="1">
      <c r="B30" s="7" t="s">
        <v>2</v>
      </c>
      <c r="C30" s="7"/>
      <c r="D30" s="12"/>
      <c r="P30" s="8"/>
      <c r="Q30" s="8"/>
      <c r="U30" s="8"/>
      <c r="AC30" s="68"/>
      <c r="AD30" s="65"/>
      <c r="AG30" s="65"/>
      <c r="AH30" s="65"/>
      <c r="AQ30" s="65"/>
      <c r="AR30" s="65"/>
    </row>
    <row r="31" spans="2:38" s="5" customFormat="1" ht="18" customHeight="1" thickTop="1">
      <c r="B31" s="186" t="s">
        <v>53</v>
      </c>
      <c r="C31" s="187"/>
      <c r="D31" s="187"/>
      <c r="E31" s="174" t="s">
        <v>26</v>
      </c>
      <c r="F31" s="175"/>
      <c r="G31" s="193"/>
      <c r="H31" s="26"/>
      <c r="I31" s="35" t="s">
        <v>71</v>
      </c>
      <c r="J31" s="13"/>
      <c r="K31" s="35" t="s">
        <v>20</v>
      </c>
      <c r="L31" s="13"/>
      <c r="M31" s="35" t="s">
        <v>21</v>
      </c>
      <c r="N31" s="13"/>
      <c r="O31" s="13" t="s">
        <v>72</v>
      </c>
      <c r="P31" s="34" t="s">
        <v>73</v>
      </c>
      <c r="Q31" s="34"/>
      <c r="R31" s="34" t="s">
        <v>39</v>
      </c>
      <c r="S31" s="35"/>
      <c r="T31" s="8"/>
      <c r="U31" s="35" t="s">
        <v>40</v>
      </c>
      <c r="V31" s="35" t="s">
        <v>50</v>
      </c>
      <c r="W31" s="35"/>
      <c r="X31" s="181" t="s">
        <v>65</v>
      </c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3"/>
      <c r="AJ31" s="174" t="s">
        <v>15</v>
      </c>
      <c r="AK31" s="175"/>
      <c r="AL31" s="175"/>
    </row>
    <row r="32" spans="2:38" s="5" customFormat="1" ht="18" customHeight="1">
      <c r="B32" s="180"/>
      <c r="C32" s="188"/>
      <c r="D32" s="188"/>
      <c r="E32" s="176"/>
      <c r="F32" s="177"/>
      <c r="G32" s="189"/>
      <c r="H32" s="189" t="s">
        <v>27</v>
      </c>
      <c r="I32" s="190"/>
      <c r="J32" s="190"/>
      <c r="K32" s="190" t="s">
        <v>14</v>
      </c>
      <c r="L32" s="190"/>
      <c r="M32" s="190"/>
      <c r="N32" s="202" t="s">
        <v>24</v>
      </c>
      <c r="O32" s="202"/>
      <c r="P32" s="202"/>
      <c r="Q32" s="178" t="s">
        <v>56</v>
      </c>
      <c r="R32" s="179"/>
      <c r="S32" s="180"/>
      <c r="T32" s="8"/>
      <c r="U32" s="163" t="s">
        <v>69</v>
      </c>
      <c r="V32" s="184" t="s">
        <v>70</v>
      </c>
      <c r="W32" s="185"/>
      <c r="X32" s="178" t="s">
        <v>13</v>
      </c>
      <c r="Y32" s="179"/>
      <c r="Z32" s="180"/>
      <c r="AA32" s="178" t="s">
        <v>55</v>
      </c>
      <c r="AB32" s="179"/>
      <c r="AC32" s="180"/>
      <c r="AD32" s="178" t="s">
        <v>66</v>
      </c>
      <c r="AE32" s="179"/>
      <c r="AF32" s="180"/>
      <c r="AG32" s="178" t="s">
        <v>67</v>
      </c>
      <c r="AH32" s="179"/>
      <c r="AI32" s="180"/>
      <c r="AJ32" s="176"/>
      <c r="AK32" s="177"/>
      <c r="AL32" s="177"/>
    </row>
    <row r="33" spans="2:38" s="5" customFormat="1" ht="18" customHeight="1">
      <c r="B33" s="180"/>
      <c r="C33" s="188"/>
      <c r="D33" s="188"/>
      <c r="E33" s="53" t="s">
        <v>3</v>
      </c>
      <c r="F33" s="28" t="s">
        <v>4</v>
      </c>
      <c r="G33" s="28" t="s">
        <v>5</v>
      </c>
      <c r="H33" s="29" t="s">
        <v>3</v>
      </c>
      <c r="I33" s="28" t="s">
        <v>4</v>
      </c>
      <c r="J33" s="28" t="s">
        <v>5</v>
      </c>
      <c r="K33" s="28" t="s">
        <v>3</v>
      </c>
      <c r="L33" s="28" t="s">
        <v>4</v>
      </c>
      <c r="M33" s="28" t="s">
        <v>5</v>
      </c>
      <c r="N33" s="28" t="s">
        <v>3</v>
      </c>
      <c r="O33" s="28" t="s">
        <v>4</v>
      </c>
      <c r="P33" s="28" t="s">
        <v>5</v>
      </c>
      <c r="Q33" s="30" t="s">
        <v>3</v>
      </c>
      <c r="R33" s="30" t="s">
        <v>4</v>
      </c>
      <c r="S33" s="28" t="s">
        <v>5</v>
      </c>
      <c r="T33" s="8"/>
      <c r="U33" s="29" t="s">
        <v>3</v>
      </c>
      <c r="V33" s="29" t="s">
        <v>4</v>
      </c>
      <c r="W33" s="28" t="s">
        <v>5</v>
      </c>
      <c r="X33" s="69" t="s">
        <v>3</v>
      </c>
      <c r="Y33" s="28" t="s">
        <v>4</v>
      </c>
      <c r="Z33" s="30" t="s">
        <v>5</v>
      </c>
      <c r="AA33" s="69" t="s">
        <v>3</v>
      </c>
      <c r="AB33" s="69" t="s">
        <v>4</v>
      </c>
      <c r="AC33" s="30" t="s">
        <v>5</v>
      </c>
      <c r="AD33" s="69" t="s">
        <v>3</v>
      </c>
      <c r="AE33" s="28" t="s">
        <v>4</v>
      </c>
      <c r="AF33" s="30" t="s">
        <v>5</v>
      </c>
      <c r="AG33" s="69" t="s">
        <v>3</v>
      </c>
      <c r="AH33" s="69" t="s">
        <v>4</v>
      </c>
      <c r="AI33" s="30" t="s">
        <v>5</v>
      </c>
      <c r="AJ33" s="28" t="s">
        <v>3</v>
      </c>
      <c r="AK33" s="69" t="s">
        <v>4</v>
      </c>
      <c r="AL33" s="78" t="s">
        <v>5</v>
      </c>
    </row>
    <row r="34" spans="2:38" s="5" customFormat="1" ht="18" customHeight="1">
      <c r="B34" s="16" t="s">
        <v>76</v>
      </c>
      <c r="C34" s="31" t="s">
        <v>16</v>
      </c>
      <c r="D34" s="32" t="s">
        <v>61</v>
      </c>
      <c r="E34" s="84">
        <v>1095451</v>
      </c>
      <c r="F34" s="85">
        <v>538150</v>
      </c>
      <c r="G34" s="85">
        <v>557301</v>
      </c>
      <c r="H34" s="85">
        <v>993358</v>
      </c>
      <c r="I34" s="85">
        <v>488056</v>
      </c>
      <c r="J34" s="85">
        <v>505302</v>
      </c>
      <c r="K34" s="85">
        <v>859330</v>
      </c>
      <c r="L34" s="85">
        <v>418519</v>
      </c>
      <c r="M34" s="85">
        <v>440811</v>
      </c>
      <c r="N34" s="85">
        <v>28362</v>
      </c>
      <c r="O34" s="85">
        <v>16683</v>
      </c>
      <c r="P34" s="85">
        <v>11679</v>
      </c>
      <c r="Q34" s="85">
        <v>54587</v>
      </c>
      <c r="R34" s="85">
        <v>28275</v>
      </c>
      <c r="S34" s="85">
        <v>26312</v>
      </c>
      <c r="T34" s="87"/>
      <c r="U34" s="85">
        <v>51079</v>
      </c>
      <c r="V34" s="86">
        <v>24579</v>
      </c>
      <c r="W34" s="86">
        <v>26500</v>
      </c>
      <c r="X34" s="85">
        <v>13747</v>
      </c>
      <c r="Y34" s="85">
        <v>6789</v>
      </c>
      <c r="Z34" s="85">
        <v>6958</v>
      </c>
      <c r="AA34" s="85">
        <v>77362</v>
      </c>
      <c r="AB34" s="85">
        <v>38233</v>
      </c>
      <c r="AC34" s="85">
        <v>39129</v>
      </c>
      <c r="AD34" s="88" t="s">
        <v>47</v>
      </c>
      <c r="AE34" s="88" t="s">
        <v>47</v>
      </c>
      <c r="AF34" s="88" t="s">
        <v>47</v>
      </c>
      <c r="AG34" s="88" t="s">
        <v>47</v>
      </c>
      <c r="AH34" s="88" t="s">
        <v>47</v>
      </c>
      <c r="AI34" s="88" t="s">
        <v>47</v>
      </c>
      <c r="AJ34" s="85">
        <v>10984</v>
      </c>
      <c r="AK34" s="85">
        <v>5072</v>
      </c>
      <c r="AL34" s="85">
        <v>5912</v>
      </c>
    </row>
    <row r="35" spans="2:38" s="5" customFormat="1" ht="18" customHeight="1">
      <c r="B35" s="32" t="s">
        <v>80</v>
      </c>
      <c r="C35" s="19"/>
      <c r="D35" s="32" t="s">
        <v>75</v>
      </c>
      <c r="E35" s="84">
        <v>1109300</v>
      </c>
      <c r="F35" s="85">
        <v>543613</v>
      </c>
      <c r="G35" s="85">
        <v>565687</v>
      </c>
      <c r="H35" s="85">
        <v>947551</v>
      </c>
      <c r="I35" s="85">
        <v>463318</v>
      </c>
      <c r="J35" s="85">
        <v>484233</v>
      </c>
      <c r="K35" s="85">
        <v>864591</v>
      </c>
      <c r="L35" s="85">
        <v>419191</v>
      </c>
      <c r="M35" s="85">
        <v>445400</v>
      </c>
      <c r="N35" s="85">
        <v>27089</v>
      </c>
      <c r="O35" s="85">
        <v>16140</v>
      </c>
      <c r="P35" s="85">
        <v>10949</v>
      </c>
      <c r="Q35" s="85">
        <v>55871</v>
      </c>
      <c r="R35" s="85">
        <v>27987</v>
      </c>
      <c r="S35" s="85">
        <v>27884</v>
      </c>
      <c r="T35" s="87"/>
      <c r="U35" s="85" t="s">
        <v>47</v>
      </c>
      <c r="V35" s="86" t="s">
        <v>47</v>
      </c>
      <c r="W35" s="86" t="s">
        <v>47</v>
      </c>
      <c r="X35" s="85">
        <v>11305</v>
      </c>
      <c r="Y35" s="85">
        <v>5647</v>
      </c>
      <c r="Z35" s="85">
        <v>5658</v>
      </c>
      <c r="AA35" s="85">
        <v>100924</v>
      </c>
      <c r="AB35" s="85">
        <v>50547</v>
      </c>
      <c r="AC35" s="85">
        <v>50377</v>
      </c>
      <c r="AD35" s="113">
        <v>16856</v>
      </c>
      <c r="AE35" s="113">
        <v>8249</v>
      </c>
      <c r="AF35" s="113">
        <v>8607</v>
      </c>
      <c r="AG35" s="113">
        <v>28191</v>
      </c>
      <c r="AH35" s="113">
        <v>13957</v>
      </c>
      <c r="AI35" s="113">
        <v>14234</v>
      </c>
      <c r="AJ35" s="85">
        <v>4473</v>
      </c>
      <c r="AK35" s="85">
        <v>1895</v>
      </c>
      <c r="AL35" s="85">
        <v>2578</v>
      </c>
    </row>
    <row r="36" spans="2:38" s="20" customFormat="1" ht="18" customHeight="1">
      <c r="B36" s="33" t="s">
        <v>81</v>
      </c>
      <c r="C36" s="21"/>
      <c r="D36" s="33" t="s">
        <v>77</v>
      </c>
      <c r="E36" s="123">
        <f>SUM(F36:G36)</f>
        <v>1168638</v>
      </c>
      <c r="F36" s="89">
        <f>SUM(F38:F49)</f>
        <v>562615</v>
      </c>
      <c r="G36" s="89">
        <f>SUM(G38:G49)</f>
        <v>606023</v>
      </c>
      <c r="H36" s="89">
        <f>SUM(I36:J36)</f>
        <v>973749</v>
      </c>
      <c r="I36" s="89">
        <f>SUM(I38:I49)</f>
        <v>465636</v>
      </c>
      <c r="J36" s="89">
        <f>SUM(J38:J49)</f>
        <v>508113</v>
      </c>
      <c r="K36" s="89">
        <f>SUM(L36:M36)</f>
        <v>894852</v>
      </c>
      <c r="L36" s="89">
        <f>SUM(L38:L49)</f>
        <v>428873</v>
      </c>
      <c r="M36" s="89">
        <f>SUM(M38:M49)</f>
        <v>465979</v>
      </c>
      <c r="N36" s="89">
        <f>SUM(O36:P36)</f>
        <v>21304</v>
      </c>
      <c r="O36" s="89">
        <f>SUM(O38:O49)</f>
        <v>9350</v>
      </c>
      <c r="P36" s="89">
        <f>SUM(P38:P49)</f>
        <v>11954</v>
      </c>
      <c r="Q36" s="89">
        <f>SUM(R36:S36)</f>
        <v>57593</v>
      </c>
      <c r="R36" s="89">
        <f>SUM(R38:R49)</f>
        <v>27413</v>
      </c>
      <c r="S36" s="89">
        <f>SUM(S38:S49)</f>
        <v>30180</v>
      </c>
      <c r="T36" s="108"/>
      <c r="U36" s="107" t="s">
        <v>47</v>
      </c>
      <c r="V36" s="109" t="s">
        <v>47</v>
      </c>
      <c r="W36" s="109" t="s">
        <v>47</v>
      </c>
      <c r="X36" s="89">
        <f>SUM(Y36:Z36)</f>
        <v>12518</v>
      </c>
      <c r="Y36" s="89">
        <f>SUM(Y38:Y49)</f>
        <v>6257</v>
      </c>
      <c r="Z36" s="89">
        <f>SUM(Z38:Z49)</f>
        <v>6261</v>
      </c>
      <c r="AA36" s="89">
        <f>SUM(AB36:AC36)</f>
        <v>75526</v>
      </c>
      <c r="AB36" s="89">
        <f>SUM(AB38:AB49)</f>
        <v>38062</v>
      </c>
      <c r="AC36" s="89">
        <f>SUM(AC38:AC49)</f>
        <v>37464</v>
      </c>
      <c r="AD36" s="89">
        <f>SUM(AE36:AF36)</f>
        <v>64987</v>
      </c>
      <c r="AE36" s="89">
        <f>SUM(AE38:AE49)</f>
        <v>32107</v>
      </c>
      <c r="AF36" s="89">
        <f>SUM(AF38:AF49)</f>
        <v>32880</v>
      </c>
      <c r="AG36" s="89">
        <f>SUM(AH36:AI36)</f>
        <v>39585</v>
      </c>
      <c r="AH36" s="89">
        <f>SUM(AH38:AH49)</f>
        <v>19550</v>
      </c>
      <c r="AI36" s="89">
        <f>SUM(AI38:AI49)</f>
        <v>20035</v>
      </c>
      <c r="AJ36" s="89">
        <f>SUM(AK36:AL36)</f>
        <v>2273</v>
      </c>
      <c r="AK36" s="89">
        <f>SUM(AK38:AK49)</f>
        <v>1003</v>
      </c>
      <c r="AL36" s="89">
        <f>SUM(AL38:AL49)</f>
        <v>1270</v>
      </c>
    </row>
    <row r="37" spans="2:38" s="20" customFormat="1" ht="9" customHeight="1">
      <c r="B37" s="33"/>
      <c r="C37" s="21"/>
      <c r="D37" s="33"/>
      <c r="E37" s="124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125"/>
      <c r="U37" s="89"/>
      <c r="V37" s="89"/>
      <c r="W37" s="89"/>
      <c r="X37" s="89"/>
      <c r="Y37" s="89"/>
      <c r="Z37" s="89"/>
      <c r="AA37" s="89"/>
      <c r="AB37" s="89"/>
      <c r="AC37" s="101"/>
      <c r="AD37" s="89"/>
      <c r="AE37" s="89"/>
      <c r="AF37" s="89"/>
      <c r="AG37" s="89"/>
      <c r="AH37" s="89"/>
      <c r="AI37" s="101"/>
      <c r="AJ37" s="89"/>
      <c r="AK37" s="89"/>
      <c r="AL37" s="101"/>
    </row>
    <row r="38" spans="2:38" s="5" customFormat="1" ht="18" customHeight="1">
      <c r="B38" s="16" t="s">
        <v>60</v>
      </c>
      <c r="C38" s="32" t="s">
        <v>44</v>
      </c>
      <c r="D38" s="8" t="s">
        <v>8</v>
      </c>
      <c r="E38" s="126">
        <f>SUM(F38:G38)</f>
        <v>65407</v>
      </c>
      <c r="F38" s="113">
        <f aca="true" t="shared" si="5" ref="F38:F49">SUM(I38,Y38,AB38,AE38,AH38,AK38)</f>
        <v>31030</v>
      </c>
      <c r="G38" s="113">
        <f aca="true" t="shared" si="6" ref="G38:G49">SUM(J38,Z38,AC38,AF38,AI38,AL38)</f>
        <v>34377</v>
      </c>
      <c r="H38" s="102">
        <f>SUM(I38:J38)</f>
        <v>55237</v>
      </c>
      <c r="I38" s="102">
        <f aca="true" t="shared" si="7" ref="I38:I49">SUM(L38,O38,R38,V38)</f>
        <v>26085</v>
      </c>
      <c r="J38" s="102">
        <f aca="true" t="shared" si="8" ref="J38:J49">SUM(M38,P38,S38,W38)</f>
        <v>29152</v>
      </c>
      <c r="K38" s="102">
        <f>SUM(L38:M38)</f>
        <v>52943</v>
      </c>
      <c r="L38" s="102">
        <v>25085</v>
      </c>
      <c r="M38" s="102">
        <v>27858</v>
      </c>
      <c r="N38" s="102" t="s">
        <v>88</v>
      </c>
      <c r="O38" s="102" t="s">
        <v>89</v>
      </c>
      <c r="P38" s="102" t="s">
        <v>89</v>
      </c>
      <c r="Q38" s="102">
        <f aca="true" t="shared" si="9" ref="Q38:Q49">SUM(R38:S38)</f>
        <v>2294</v>
      </c>
      <c r="R38" s="102">
        <v>1000</v>
      </c>
      <c r="S38" s="102">
        <v>1294</v>
      </c>
      <c r="T38" s="127"/>
      <c r="U38" s="97" t="s">
        <v>47</v>
      </c>
      <c r="V38" s="128" t="s">
        <v>47</v>
      </c>
      <c r="W38" s="128" t="s">
        <v>47</v>
      </c>
      <c r="X38" s="102" t="s">
        <v>47</v>
      </c>
      <c r="Y38" s="128" t="s">
        <v>47</v>
      </c>
      <c r="Z38" s="128" t="s">
        <v>47</v>
      </c>
      <c r="AA38" s="102">
        <f>SUM(AB38:AC38)</f>
        <v>4186</v>
      </c>
      <c r="AB38" s="102">
        <v>2102</v>
      </c>
      <c r="AC38" s="102">
        <v>2084</v>
      </c>
      <c r="AD38" s="102">
        <f>SUM(AE38:AF38)</f>
        <v>4038</v>
      </c>
      <c r="AE38" s="102">
        <v>1912</v>
      </c>
      <c r="AF38" s="102">
        <v>2126</v>
      </c>
      <c r="AG38" s="102">
        <f>SUM(AH38:AI38)</f>
        <v>1946</v>
      </c>
      <c r="AH38" s="102">
        <v>931</v>
      </c>
      <c r="AI38" s="102">
        <v>1015</v>
      </c>
      <c r="AJ38" s="102" t="s">
        <v>94</v>
      </c>
      <c r="AK38" s="102" t="s">
        <v>94</v>
      </c>
      <c r="AL38" s="102" t="s">
        <v>93</v>
      </c>
    </row>
    <row r="39" spans="3:38" s="5" customFormat="1" ht="18" customHeight="1">
      <c r="C39" s="16">
        <v>5</v>
      </c>
      <c r="D39" s="48"/>
      <c r="E39" s="126">
        <f aca="true" t="shared" si="10" ref="E39:E49">SUM(F39:G39)</f>
        <v>81973</v>
      </c>
      <c r="F39" s="102">
        <f t="shared" si="5"/>
        <v>39804</v>
      </c>
      <c r="G39" s="102">
        <f t="shared" si="6"/>
        <v>42169</v>
      </c>
      <c r="H39" s="102">
        <f aca="true" t="shared" si="11" ref="H39:H49">SUM(I39:J39)</f>
        <v>71227</v>
      </c>
      <c r="I39" s="102">
        <f t="shared" si="7"/>
        <v>34400</v>
      </c>
      <c r="J39" s="102">
        <f t="shared" si="8"/>
        <v>36827</v>
      </c>
      <c r="K39" s="102">
        <f aca="true" t="shared" si="12" ref="K39:K49">SUM(L39:M39)</f>
        <v>66397</v>
      </c>
      <c r="L39" s="102">
        <v>31966</v>
      </c>
      <c r="M39" s="102">
        <v>34431</v>
      </c>
      <c r="N39" s="102" t="s">
        <v>88</v>
      </c>
      <c r="O39" s="102" t="s">
        <v>89</v>
      </c>
      <c r="P39" s="102" t="s">
        <v>89</v>
      </c>
      <c r="Q39" s="102">
        <f t="shared" si="9"/>
        <v>4830</v>
      </c>
      <c r="R39" s="102">
        <v>2434</v>
      </c>
      <c r="S39" s="102">
        <v>2396</v>
      </c>
      <c r="T39" s="127"/>
      <c r="U39" s="97" t="s">
        <v>47</v>
      </c>
      <c r="V39" s="128" t="s">
        <v>47</v>
      </c>
      <c r="W39" s="128" t="s">
        <v>47</v>
      </c>
      <c r="X39" s="102" t="s">
        <v>47</v>
      </c>
      <c r="Y39" s="128" t="s">
        <v>47</v>
      </c>
      <c r="Z39" s="128" t="s">
        <v>47</v>
      </c>
      <c r="AA39" s="102">
        <f aca="true" t="shared" si="13" ref="AA39:AA49">SUM(AB39:AC39)</f>
        <v>3777</v>
      </c>
      <c r="AB39" s="102">
        <v>1998</v>
      </c>
      <c r="AC39" s="102">
        <v>1779</v>
      </c>
      <c r="AD39" s="102">
        <f aca="true" t="shared" si="14" ref="AD39:AD49">SUM(AE39:AF39)</f>
        <v>5045</v>
      </c>
      <c r="AE39" s="102">
        <v>2504</v>
      </c>
      <c r="AF39" s="102">
        <v>2541</v>
      </c>
      <c r="AG39" s="102">
        <f aca="true" t="shared" si="15" ref="AG39:AG49">SUM(AH39:AI39)</f>
        <v>1804</v>
      </c>
      <c r="AH39" s="102">
        <v>902</v>
      </c>
      <c r="AI39" s="102">
        <v>902</v>
      </c>
      <c r="AJ39" s="102">
        <f aca="true" t="shared" si="16" ref="AJ39:AJ48">SUM(AK39:AL39)</f>
        <v>120</v>
      </c>
      <c r="AK39" s="102" t="s">
        <v>93</v>
      </c>
      <c r="AL39" s="129">
        <v>120</v>
      </c>
    </row>
    <row r="40" spans="3:38" s="5" customFormat="1" ht="18" customHeight="1">
      <c r="C40" s="16">
        <v>6</v>
      </c>
      <c r="D40" s="48"/>
      <c r="E40" s="126">
        <f t="shared" si="10"/>
        <v>95687</v>
      </c>
      <c r="F40" s="113">
        <f t="shared" si="5"/>
        <v>45054</v>
      </c>
      <c r="G40" s="113">
        <f t="shared" si="6"/>
        <v>50633</v>
      </c>
      <c r="H40" s="102">
        <f t="shared" si="11"/>
        <v>83798</v>
      </c>
      <c r="I40" s="102">
        <f t="shared" si="7"/>
        <v>38948</v>
      </c>
      <c r="J40" s="102">
        <f t="shared" si="8"/>
        <v>44850</v>
      </c>
      <c r="K40" s="102">
        <f t="shared" si="12"/>
        <v>76493</v>
      </c>
      <c r="L40" s="102">
        <v>35632</v>
      </c>
      <c r="M40" s="102">
        <v>40861</v>
      </c>
      <c r="N40" s="102">
        <f>SUM(O40:P40)</f>
        <v>1958</v>
      </c>
      <c r="O40" s="102">
        <v>942</v>
      </c>
      <c r="P40" s="102">
        <v>1016</v>
      </c>
      <c r="Q40" s="102">
        <f t="shared" si="9"/>
        <v>5347</v>
      </c>
      <c r="R40" s="102">
        <v>2374</v>
      </c>
      <c r="S40" s="102">
        <v>2973</v>
      </c>
      <c r="T40" s="127"/>
      <c r="U40" s="97" t="s">
        <v>47</v>
      </c>
      <c r="V40" s="128" t="s">
        <v>47</v>
      </c>
      <c r="W40" s="128" t="s">
        <v>47</v>
      </c>
      <c r="X40" s="102" t="s">
        <v>47</v>
      </c>
      <c r="Y40" s="128" t="s">
        <v>47</v>
      </c>
      <c r="Z40" s="128" t="s">
        <v>47</v>
      </c>
      <c r="AA40" s="102">
        <f t="shared" si="13"/>
        <v>3014</v>
      </c>
      <c r="AB40" s="102">
        <v>1851</v>
      </c>
      <c r="AC40" s="102">
        <v>1163</v>
      </c>
      <c r="AD40" s="102">
        <f t="shared" si="14"/>
        <v>5739</v>
      </c>
      <c r="AE40" s="102">
        <v>2791</v>
      </c>
      <c r="AF40" s="102">
        <v>2948</v>
      </c>
      <c r="AG40" s="102">
        <f t="shared" si="15"/>
        <v>2682</v>
      </c>
      <c r="AH40" s="102">
        <v>1183</v>
      </c>
      <c r="AI40" s="102">
        <v>1499</v>
      </c>
      <c r="AJ40" s="102">
        <f t="shared" si="16"/>
        <v>454</v>
      </c>
      <c r="AK40" s="102">
        <v>281</v>
      </c>
      <c r="AL40" s="129">
        <v>173</v>
      </c>
    </row>
    <row r="41" spans="3:38" s="5" customFormat="1" ht="18" customHeight="1">
      <c r="C41" s="16">
        <v>7</v>
      </c>
      <c r="D41" s="48"/>
      <c r="E41" s="126">
        <f t="shared" si="10"/>
        <v>122059</v>
      </c>
      <c r="F41" s="113">
        <f t="shared" si="5"/>
        <v>57344</v>
      </c>
      <c r="G41" s="113">
        <f t="shared" si="6"/>
        <v>64715</v>
      </c>
      <c r="H41" s="102">
        <f t="shared" si="11"/>
        <v>101577</v>
      </c>
      <c r="I41" s="102">
        <f t="shared" si="7"/>
        <v>47364</v>
      </c>
      <c r="J41" s="102">
        <f t="shared" si="8"/>
        <v>54213</v>
      </c>
      <c r="K41" s="102">
        <f t="shared" si="12"/>
        <v>90332</v>
      </c>
      <c r="L41" s="102">
        <v>42175</v>
      </c>
      <c r="M41" s="102">
        <v>48157</v>
      </c>
      <c r="N41" s="102">
        <f>SUM(O41:P41)</f>
        <v>4243</v>
      </c>
      <c r="O41" s="102">
        <v>2061</v>
      </c>
      <c r="P41" s="102">
        <v>2182</v>
      </c>
      <c r="Q41" s="102">
        <f t="shared" si="9"/>
        <v>7002</v>
      </c>
      <c r="R41" s="102">
        <v>3128</v>
      </c>
      <c r="S41" s="102">
        <v>3874</v>
      </c>
      <c r="T41" s="127"/>
      <c r="U41" s="97" t="s">
        <v>47</v>
      </c>
      <c r="V41" s="128" t="s">
        <v>47</v>
      </c>
      <c r="W41" s="128" t="s">
        <v>47</v>
      </c>
      <c r="X41" s="102">
        <f aca="true" t="shared" si="17" ref="X41:X49">SUM(Y41:Z41)</f>
        <v>2742</v>
      </c>
      <c r="Y41" s="102">
        <v>1293</v>
      </c>
      <c r="Z41" s="129">
        <v>1449</v>
      </c>
      <c r="AA41" s="102">
        <f t="shared" si="13"/>
        <v>7418</v>
      </c>
      <c r="AB41" s="102">
        <v>3717</v>
      </c>
      <c r="AC41" s="102">
        <v>3701</v>
      </c>
      <c r="AD41" s="102">
        <f t="shared" si="14"/>
        <v>6189</v>
      </c>
      <c r="AE41" s="102">
        <v>3031</v>
      </c>
      <c r="AF41" s="129">
        <v>3158</v>
      </c>
      <c r="AG41" s="102">
        <f t="shared" si="15"/>
        <v>3930</v>
      </c>
      <c r="AH41" s="102">
        <v>1939</v>
      </c>
      <c r="AI41" s="102">
        <v>1991</v>
      </c>
      <c r="AJ41" s="102">
        <f t="shared" si="16"/>
        <v>203</v>
      </c>
      <c r="AK41" s="102" t="s">
        <v>93</v>
      </c>
      <c r="AL41" s="102">
        <v>203</v>
      </c>
    </row>
    <row r="42" spans="3:38" s="5" customFormat="1" ht="18" customHeight="1">
      <c r="C42" s="16">
        <v>8</v>
      </c>
      <c r="D42" s="48"/>
      <c r="E42" s="126">
        <f t="shared" si="10"/>
        <v>134067</v>
      </c>
      <c r="F42" s="113">
        <f t="shared" si="5"/>
        <v>65528</v>
      </c>
      <c r="G42" s="113">
        <f t="shared" si="6"/>
        <v>68539</v>
      </c>
      <c r="H42" s="102">
        <f t="shared" si="11"/>
        <v>112279</v>
      </c>
      <c r="I42" s="102">
        <f t="shared" si="7"/>
        <v>54369</v>
      </c>
      <c r="J42" s="102">
        <f t="shared" si="8"/>
        <v>57910</v>
      </c>
      <c r="K42" s="102">
        <f t="shared" si="12"/>
        <v>94028</v>
      </c>
      <c r="L42" s="102">
        <v>46521</v>
      </c>
      <c r="M42" s="102">
        <v>47507</v>
      </c>
      <c r="N42" s="102">
        <f>SUM(O42:P42)</f>
        <v>10902</v>
      </c>
      <c r="O42" s="102">
        <v>4302</v>
      </c>
      <c r="P42" s="102">
        <v>6600</v>
      </c>
      <c r="Q42" s="102">
        <f t="shared" si="9"/>
        <v>7349</v>
      </c>
      <c r="R42" s="102">
        <v>3546</v>
      </c>
      <c r="S42" s="102">
        <v>3803</v>
      </c>
      <c r="T42" s="127"/>
      <c r="U42" s="97" t="s">
        <v>47</v>
      </c>
      <c r="V42" s="128" t="s">
        <v>47</v>
      </c>
      <c r="W42" s="128" t="s">
        <v>47</v>
      </c>
      <c r="X42" s="102">
        <f t="shared" si="17"/>
        <v>2868</v>
      </c>
      <c r="Y42" s="102">
        <v>1433</v>
      </c>
      <c r="Z42" s="129">
        <v>1435</v>
      </c>
      <c r="AA42" s="102">
        <f t="shared" si="13"/>
        <v>7628</v>
      </c>
      <c r="AB42" s="102">
        <v>4037</v>
      </c>
      <c r="AC42" s="102">
        <v>3591</v>
      </c>
      <c r="AD42" s="102">
        <f t="shared" si="14"/>
        <v>6270</v>
      </c>
      <c r="AE42" s="102">
        <v>3103</v>
      </c>
      <c r="AF42" s="129">
        <v>3167</v>
      </c>
      <c r="AG42" s="102">
        <f t="shared" si="15"/>
        <v>4328</v>
      </c>
      <c r="AH42" s="102">
        <v>2167</v>
      </c>
      <c r="AI42" s="102">
        <v>2161</v>
      </c>
      <c r="AJ42" s="102">
        <f t="shared" si="16"/>
        <v>694</v>
      </c>
      <c r="AK42" s="102">
        <v>419</v>
      </c>
      <c r="AL42" s="102">
        <v>275</v>
      </c>
    </row>
    <row r="43" spans="3:38" s="5" customFormat="1" ht="18" customHeight="1">
      <c r="C43" s="16">
        <v>9</v>
      </c>
      <c r="D43" s="48"/>
      <c r="E43" s="126">
        <f t="shared" si="10"/>
        <v>117050</v>
      </c>
      <c r="F43" s="113">
        <f t="shared" si="5"/>
        <v>56739</v>
      </c>
      <c r="G43" s="113">
        <f t="shared" si="6"/>
        <v>60311</v>
      </c>
      <c r="H43" s="102">
        <f t="shared" si="11"/>
        <v>99999</v>
      </c>
      <c r="I43" s="102">
        <f t="shared" si="7"/>
        <v>47919</v>
      </c>
      <c r="J43" s="102">
        <f t="shared" si="8"/>
        <v>52080</v>
      </c>
      <c r="K43" s="102">
        <f t="shared" si="12"/>
        <v>89381</v>
      </c>
      <c r="L43" s="102">
        <v>42883</v>
      </c>
      <c r="M43" s="102">
        <v>46498</v>
      </c>
      <c r="N43" s="102">
        <f>SUM(O43:P43)</f>
        <v>4201</v>
      </c>
      <c r="O43" s="102">
        <v>2045</v>
      </c>
      <c r="P43" s="102">
        <v>2156</v>
      </c>
      <c r="Q43" s="102">
        <f t="shared" si="9"/>
        <v>6417</v>
      </c>
      <c r="R43" s="102">
        <v>2991</v>
      </c>
      <c r="S43" s="102">
        <v>3426</v>
      </c>
      <c r="T43" s="127"/>
      <c r="U43" s="97" t="s">
        <v>47</v>
      </c>
      <c r="V43" s="128" t="s">
        <v>47</v>
      </c>
      <c r="W43" s="128" t="s">
        <v>47</v>
      </c>
      <c r="X43" s="102">
        <f t="shared" si="17"/>
        <v>483</v>
      </c>
      <c r="Y43" s="102">
        <v>319</v>
      </c>
      <c r="Z43" s="102">
        <v>164</v>
      </c>
      <c r="AA43" s="102">
        <f t="shared" si="13"/>
        <v>7102</v>
      </c>
      <c r="AB43" s="102">
        <v>3792</v>
      </c>
      <c r="AC43" s="102">
        <v>3310</v>
      </c>
      <c r="AD43" s="102">
        <f t="shared" si="14"/>
        <v>5490</v>
      </c>
      <c r="AE43" s="102">
        <v>2742</v>
      </c>
      <c r="AF43" s="102">
        <v>2748</v>
      </c>
      <c r="AG43" s="102">
        <f t="shared" si="15"/>
        <v>3669</v>
      </c>
      <c r="AH43" s="102">
        <v>1821</v>
      </c>
      <c r="AI43" s="102">
        <v>1848</v>
      </c>
      <c r="AJ43" s="102">
        <f t="shared" si="16"/>
        <v>307</v>
      </c>
      <c r="AK43" s="102">
        <v>146</v>
      </c>
      <c r="AL43" s="102">
        <v>161</v>
      </c>
    </row>
    <row r="44" spans="3:38" s="5" customFormat="1" ht="18" customHeight="1">
      <c r="C44" s="16">
        <v>10</v>
      </c>
      <c r="D44" s="48"/>
      <c r="E44" s="126">
        <f t="shared" si="10"/>
        <v>105115</v>
      </c>
      <c r="F44" s="113">
        <f t="shared" si="5"/>
        <v>50100</v>
      </c>
      <c r="G44" s="113">
        <f t="shared" si="6"/>
        <v>55015</v>
      </c>
      <c r="H44" s="102">
        <f t="shared" si="11"/>
        <v>90890</v>
      </c>
      <c r="I44" s="102">
        <f t="shared" si="7"/>
        <v>42965</v>
      </c>
      <c r="J44" s="102">
        <f t="shared" si="8"/>
        <v>47925</v>
      </c>
      <c r="K44" s="102">
        <f t="shared" si="12"/>
        <v>84399</v>
      </c>
      <c r="L44" s="102">
        <v>39782</v>
      </c>
      <c r="M44" s="102">
        <v>44617</v>
      </c>
      <c r="N44" s="102" t="s">
        <v>88</v>
      </c>
      <c r="O44" s="102" t="s">
        <v>48</v>
      </c>
      <c r="P44" s="102" t="s">
        <v>90</v>
      </c>
      <c r="Q44" s="102">
        <f t="shared" si="9"/>
        <v>6491</v>
      </c>
      <c r="R44" s="102">
        <v>3183</v>
      </c>
      <c r="S44" s="102">
        <v>3308</v>
      </c>
      <c r="T44" s="127"/>
      <c r="U44" s="97" t="s">
        <v>47</v>
      </c>
      <c r="V44" s="128" t="s">
        <v>47</v>
      </c>
      <c r="W44" s="128" t="s">
        <v>47</v>
      </c>
      <c r="X44" s="102" t="s">
        <v>47</v>
      </c>
      <c r="Y44" s="128" t="s">
        <v>47</v>
      </c>
      <c r="Z44" s="128" t="s">
        <v>47</v>
      </c>
      <c r="AA44" s="102">
        <f t="shared" si="13"/>
        <v>5659</v>
      </c>
      <c r="AB44" s="102">
        <v>2859</v>
      </c>
      <c r="AC44" s="102">
        <v>2800</v>
      </c>
      <c r="AD44" s="102">
        <f t="shared" si="14"/>
        <v>5228</v>
      </c>
      <c r="AE44" s="102">
        <v>2581</v>
      </c>
      <c r="AF44" s="102">
        <v>2647</v>
      </c>
      <c r="AG44" s="102">
        <f t="shared" si="15"/>
        <v>3338</v>
      </c>
      <c r="AH44" s="102">
        <v>1695</v>
      </c>
      <c r="AI44" s="102">
        <v>1643</v>
      </c>
      <c r="AJ44" s="102" t="s">
        <v>94</v>
      </c>
      <c r="AK44" s="102" t="s">
        <v>93</v>
      </c>
      <c r="AL44" s="129" t="s">
        <v>93</v>
      </c>
    </row>
    <row r="45" spans="3:38" s="5" customFormat="1" ht="18" customHeight="1">
      <c r="C45" s="16">
        <v>11</v>
      </c>
      <c r="D45" s="48"/>
      <c r="E45" s="126">
        <f t="shared" si="10"/>
        <v>80990</v>
      </c>
      <c r="F45" s="113">
        <f t="shared" si="5"/>
        <v>38748</v>
      </c>
      <c r="G45" s="113">
        <f t="shared" si="6"/>
        <v>42242</v>
      </c>
      <c r="H45" s="102">
        <f t="shared" si="11"/>
        <v>69167</v>
      </c>
      <c r="I45" s="102">
        <f t="shared" si="7"/>
        <v>32686</v>
      </c>
      <c r="J45" s="102">
        <f t="shared" si="8"/>
        <v>36481</v>
      </c>
      <c r="K45" s="102">
        <f t="shared" si="12"/>
        <v>66002</v>
      </c>
      <c r="L45" s="102">
        <v>31080</v>
      </c>
      <c r="M45" s="102">
        <v>34922</v>
      </c>
      <c r="N45" s="102" t="s">
        <v>88</v>
      </c>
      <c r="O45" s="102" t="s">
        <v>48</v>
      </c>
      <c r="P45" s="102" t="s">
        <v>90</v>
      </c>
      <c r="Q45" s="102">
        <f t="shared" si="9"/>
        <v>3165</v>
      </c>
      <c r="R45" s="102">
        <v>1606</v>
      </c>
      <c r="S45" s="102">
        <v>1559</v>
      </c>
      <c r="T45" s="127"/>
      <c r="U45" s="97" t="s">
        <v>47</v>
      </c>
      <c r="V45" s="128" t="s">
        <v>47</v>
      </c>
      <c r="W45" s="128" t="s">
        <v>47</v>
      </c>
      <c r="X45" s="102" t="s">
        <v>47</v>
      </c>
      <c r="Y45" s="128" t="s">
        <v>47</v>
      </c>
      <c r="Z45" s="128" t="s">
        <v>47</v>
      </c>
      <c r="AA45" s="102">
        <f t="shared" si="13"/>
        <v>3632</v>
      </c>
      <c r="AB45" s="102">
        <v>2007</v>
      </c>
      <c r="AC45" s="102">
        <v>1625</v>
      </c>
      <c r="AD45" s="102">
        <f t="shared" si="14"/>
        <v>4825</v>
      </c>
      <c r="AE45" s="102">
        <v>2372</v>
      </c>
      <c r="AF45" s="102">
        <v>2453</v>
      </c>
      <c r="AG45" s="102">
        <f t="shared" si="15"/>
        <v>3366</v>
      </c>
      <c r="AH45" s="102">
        <v>1683</v>
      </c>
      <c r="AI45" s="102">
        <v>1683</v>
      </c>
      <c r="AJ45" s="102" t="s">
        <v>94</v>
      </c>
      <c r="AK45" s="102" t="s">
        <v>93</v>
      </c>
      <c r="AL45" s="102" t="s">
        <v>93</v>
      </c>
    </row>
    <row r="46" spans="3:38" s="5" customFormat="1" ht="18" customHeight="1">
      <c r="C46" s="16">
        <v>12</v>
      </c>
      <c r="D46" s="48"/>
      <c r="E46" s="126">
        <f t="shared" si="10"/>
        <v>79050</v>
      </c>
      <c r="F46" s="113">
        <f t="shared" si="5"/>
        <v>35516</v>
      </c>
      <c r="G46" s="113">
        <f t="shared" si="6"/>
        <v>43534</v>
      </c>
      <c r="H46" s="102">
        <f t="shared" si="11"/>
        <v>60865</v>
      </c>
      <c r="I46" s="102">
        <f t="shared" si="7"/>
        <v>26492</v>
      </c>
      <c r="J46" s="102">
        <f t="shared" si="8"/>
        <v>34373</v>
      </c>
      <c r="K46" s="102">
        <f t="shared" si="12"/>
        <v>57944</v>
      </c>
      <c r="L46" s="102">
        <v>25271</v>
      </c>
      <c r="M46" s="102">
        <v>32673</v>
      </c>
      <c r="N46" s="102" t="s">
        <v>88</v>
      </c>
      <c r="O46" s="102" t="s">
        <v>48</v>
      </c>
      <c r="P46" s="102" t="s">
        <v>90</v>
      </c>
      <c r="Q46" s="102">
        <f t="shared" si="9"/>
        <v>2921</v>
      </c>
      <c r="R46" s="102">
        <v>1221</v>
      </c>
      <c r="S46" s="102">
        <v>1700</v>
      </c>
      <c r="T46" s="127"/>
      <c r="U46" s="97" t="s">
        <v>47</v>
      </c>
      <c r="V46" s="128" t="s">
        <v>47</v>
      </c>
      <c r="W46" s="128" t="s">
        <v>47</v>
      </c>
      <c r="X46" s="102">
        <f t="shared" si="17"/>
        <v>785</v>
      </c>
      <c r="Y46" s="102">
        <v>312</v>
      </c>
      <c r="Z46" s="102">
        <v>473</v>
      </c>
      <c r="AA46" s="102">
        <f t="shared" si="13"/>
        <v>8139</v>
      </c>
      <c r="AB46" s="102">
        <v>4095</v>
      </c>
      <c r="AC46" s="102">
        <v>4044</v>
      </c>
      <c r="AD46" s="102">
        <f t="shared" si="14"/>
        <v>5858</v>
      </c>
      <c r="AE46" s="102">
        <v>2923</v>
      </c>
      <c r="AF46" s="102">
        <v>2935</v>
      </c>
      <c r="AG46" s="102">
        <f t="shared" si="15"/>
        <v>3403</v>
      </c>
      <c r="AH46" s="102">
        <v>1694</v>
      </c>
      <c r="AI46" s="102">
        <v>1709</v>
      </c>
      <c r="AJ46" s="102" t="s">
        <v>94</v>
      </c>
      <c r="AK46" s="102" t="s">
        <v>93</v>
      </c>
      <c r="AL46" s="129" t="s">
        <v>93</v>
      </c>
    </row>
    <row r="47" spans="2:38" s="5" customFormat="1" ht="18" customHeight="1">
      <c r="B47" s="16" t="s">
        <v>78</v>
      </c>
      <c r="C47" s="32" t="s">
        <v>45</v>
      </c>
      <c r="D47" s="8" t="s">
        <v>8</v>
      </c>
      <c r="E47" s="126">
        <f t="shared" si="10"/>
        <v>98211</v>
      </c>
      <c r="F47" s="113">
        <f t="shared" si="5"/>
        <v>49139</v>
      </c>
      <c r="G47" s="113">
        <f t="shared" si="6"/>
        <v>49072</v>
      </c>
      <c r="H47" s="102">
        <f t="shared" si="11"/>
        <v>77122</v>
      </c>
      <c r="I47" s="102">
        <f t="shared" si="7"/>
        <v>39102</v>
      </c>
      <c r="J47" s="102">
        <f t="shared" si="8"/>
        <v>38020</v>
      </c>
      <c r="K47" s="102">
        <f t="shared" si="12"/>
        <v>72770</v>
      </c>
      <c r="L47" s="102">
        <v>36899</v>
      </c>
      <c r="M47" s="102">
        <v>35871</v>
      </c>
      <c r="N47" s="102" t="s">
        <v>88</v>
      </c>
      <c r="O47" s="102" t="s">
        <v>48</v>
      </c>
      <c r="P47" s="102" t="s">
        <v>90</v>
      </c>
      <c r="Q47" s="102">
        <f t="shared" si="9"/>
        <v>4352</v>
      </c>
      <c r="R47" s="102">
        <v>2203</v>
      </c>
      <c r="S47" s="102">
        <v>2149</v>
      </c>
      <c r="T47" s="127"/>
      <c r="U47" s="97" t="s">
        <v>47</v>
      </c>
      <c r="V47" s="128" t="s">
        <v>47</v>
      </c>
      <c r="W47" s="128" t="s">
        <v>47</v>
      </c>
      <c r="X47" s="102">
        <f t="shared" si="17"/>
        <v>2885</v>
      </c>
      <c r="Y47" s="102">
        <v>1441</v>
      </c>
      <c r="Z47" s="102">
        <v>1444</v>
      </c>
      <c r="AA47" s="102">
        <f t="shared" si="13"/>
        <v>8647</v>
      </c>
      <c r="AB47" s="102">
        <v>3985</v>
      </c>
      <c r="AC47" s="102">
        <v>4662</v>
      </c>
      <c r="AD47" s="102">
        <f t="shared" si="14"/>
        <v>5832</v>
      </c>
      <c r="AE47" s="102">
        <v>2819</v>
      </c>
      <c r="AF47" s="102">
        <v>3013</v>
      </c>
      <c r="AG47" s="102">
        <f t="shared" si="15"/>
        <v>3721</v>
      </c>
      <c r="AH47" s="102">
        <v>1792</v>
      </c>
      <c r="AI47" s="102">
        <v>1929</v>
      </c>
      <c r="AJ47" s="102">
        <f t="shared" si="16"/>
        <v>4</v>
      </c>
      <c r="AK47" s="102" t="s">
        <v>93</v>
      </c>
      <c r="AL47" s="129">
        <v>4</v>
      </c>
    </row>
    <row r="48" spans="3:38" s="5" customFormat="1" ht="18" customHeight="1">
      <c r="C48" s="16">
        <v>2</v>
      </c>
      <c r="D48" s="48"/>
      <c r="E48" s="126">
        <f t="shared" si="10"/>
        <v>97169</v>
      </c>
      <c r="F48" s="113">
        <f t="shared" si="5"/>
        <v>47440</v>
      </c>
      <c r="G48" s="113">
        <f t="shared" si="6"/>
        <v>49729</v>
      </c>
      <c r="H48" s="102">
        <f t="shared" si="11"/>
        <v>75695</v>
      </c>
      <c r="I48" s="102">
        <f t="shared" si="7"/>
        <v>37166</v>
      </c>
      <c r="J48" s="102">
        <f t="shared" si="8"/>
        <v>38529</v>
      </c>
      <c r="K48" s="102">
        <f t="shared" si="12"/>
        <v>71280</v>
      </c>
      <c r="L48" s="102">
        <v>34887</v>
      </c>
      <c r="M48" s="102">
        <v>36393</v>
      </c>
      <c r="N48" s="102" t="s">
        <v>88</v>
      </c>
      <c r="O48" s="102" t="s">
        <v>48</v>
      </c>
      <c r="P48" s="102" t="s">
        <v>90</v>
      </c>
      <c r="Q48" s="102">
        <f t="shared" si="9"/>
        <v>4415</v>
      </c>
      <c r="R48" s="102">
        <v>2279</v>
      </c>
      <c r="S48" s="102">
        <v>2136</v>
      </c>
      <c r="T48" s="127"/>
      <c r="U48" s="97" t="s">
        <v>47</v>
      </c>
      <c r="V48" s="128" t="s">
        <v>47</v>
      </c>
      <c r="W48" s="128" t="s">
        <v>47</v>
      </c>
      <c r="X48" s="102">
        <f t="shared" si="17"/>
        <v>2591</v>
      </c>
      <c r="Y48" s="102">
        <v>1295</v>
      </c>
      <c r="Z48" s="102">
        <v>1296</v>
      </c>
      <c r="AA48" s="102">
        <f t="shared" si="13"/>
        <v>8509</v>
      </c>
      <c r="AB48" s="102">
        <v>3792</v>
      </c>
      <c r="AC48" s="102">
        <v>4717</v>
      </c>
      <c r="AD48" s="102">
        <f t="shared" si="14"/>
        <v>5813</v>
      </c>
      <c r="AE48" s="102">
        <v>2961</v>
      </c>
      <c r="AF48" s="102">
        <v>2852</v>
      </c>
      <c r="AG48" s="102">
        <f t="shared" si="15"/>
        <v>4070</v>
      </c>
      <c r="AH48" s="102">
        <v>2069</v>
      </c>
      <c r="AI48" s="102">
        <v>2001</v>
      </c>
      <c r="AJ48" s="102">
        <f t="shared" si="16"/>
        <v>491</v>
      </c>
      <c r="AK48" s="102">
        <v>157</v>
      </c>
      <c r="AL48" s="129">
        <v>334</v>
      </c>
    </row>
    <row r="49" spans="2:38" s="5" customFormat="1" ht="18" customHeight="1">
      <c r="B49" s="22"/>
      <c r="C49" s="22">
        <v>3</v>
      </c>
      <c r="D49" s="49"/>
      <c r="E49" s="130">
        <f t="shared" si="10"/>
        <v>91860</v>
      </c>
      <c r="F49" s="131">
        <f t="shared" si="5"/>
        <v>46173</v>
      </c>
      <c r="G49" s="131">
        <f t="shared" si="6"/>
        <v>45687</v>
      </c>
      <c r="H49" s="103">
        <f t="shared" si="11"/>
        <v>75893</v>
      </c>
      <c r="I49" s="131">
        <f t="shared" si="7"/>
        <v>38140</v>
      </c>
      <c r="J49" s="103">
        <f t="shared" si="8"/>
        <v>37753</v>
      </c>
      <c r="K49" s="103">
        <f t="shared" si="12"/>
        <v>72883</v>
      </c>
      <c r="L49" s="103">
        <v>36692</v>
      </c>
      <c r="M49" s="103">
        <v>36191</v>
      </c>
      <c r="N49" s="103" t="s">
        <v>88</v>
      </c>
      <c r="O49" s="103" t="s">
        <v>48</v>
      </c>
      <c r="P49" s="103" t="s">
        <v>91</v>
      </c>
      <c r="Q49" s="103">
        <f t="shared" si="9"/>
        <v>3010</v>
      </c>
      <c r="R49" s="103">
        <v>1448</v>
      </c>
      <c r="S49" s="103">
        <v>1562</v>
      </c>
      <c r="T49" s="132"/>
      <c r="U49" s="99" t="s">
        <v>87</v>
      </c>
      <c r="V49" s="133" t="s">
        <v>87</v>
      </c>
      <c r="W49" s="133" t="s">
        <v>87</v>
      </c>
      <c r="X49" s="103">
        <f t="shared" si="17"/>
        <v>164</v>
      </c>
      <c r="Y49" s="103">
        <v>164</v>
      </c>
      <c r="Z49" s="103" t="s">
        <v>93</v>
      </c>
      <c r="AA49" s="103">
        <f t="shared" si="13"/>
        <v>7815</v>
      </c>
      <c r="AB49" s="103">
        <v>3827</v>
      </c>
      <c r="AC49" s="103">
        <v>3988</v>
      </c>
      <c r="AD49" s="103">
        <f t="shared" si="14"/>
        <v>4660</v>
      </c>
      <c r="AE49" s="103">
        <v>2368</v>
      </c>
      <c r="AF49" s="103">
        <v>2292</v>
      </c>
      <c r="AG49" s="103">
        <f t="shared" si="15"/>
        <v>3328</v>
      </c>
      <c r="AH49" s="103">
        <v>1674</v>
      </c>
      <c r="AI49" s="103">
        <v>1654</v>
      </c>
      <c r="AJ49" s="103" t="s">
        <v>94</v>
      </c>
      <c r="AK49" s="103" t="s">
        <v>93</v>
      </c>
      <c r="AL49" s="99" t="s">
        <v>93</v>
      </c>
    </row>
    <row r="50" spans="2:41" s="5" customFormat="1" ht="15" customHeight="1">
      <c r="B50" s="7" t="s">
        <v>46</v>
      </c>
      <c r="C50" s="7"/>
      <c r="D50" s="12"/>
      <c r="P50" s="8"/>
      <c r="Q50" s="8"/>
      <c r="U50" s="8"/>
      <c r="X50" s="11"/>
      <c r="Y50" s="11"/>
      <c r="Z50" s="67"/>
      <c r="AA50" s="65"/>
      <c r="AD50" s="65"/>
      <c r="AE50" s="65"/>
      <c r="AG50" s="65"/>
      <c r="AJ50" s="65"/>
      <c r="AK50" s="65"/>
      <c r="AL50" s="70" t="s">
        <v>79</v>
      </c>
      <c r="AN50" s="65"/>
      <c r="AO50" s="70"/>
    </row>
    <row r="51" spans="2:41" s="5" customFormat="1" ht="15" customHeight="1">
      <c r="B51" s="7" t="s">
        <v>59</v>
      </c>
      <c r="C51" s="7"/>
      <c r="D51" s="12"/>
      <c r="P51" s="8"/>
      <c r="Q51" s="8"/>
      <c r="X51" s="11"/>
      <c r="Y51" s="11"/>
      <c r="Z51" s="67"/>
      <c r="AA51" s="65"/>
      <c r="AD51" s="65"/>
      <c r="AE51" s="65"/>
      <c r="AN51" s="65"/>
      <c r="AO51" s="65"/>
    </row>
    <row r="52" spans="2:44" ht="14.25" customHeight="1">
      <c r="B52" s="90" t="s">
        <v>68</v>
      </c>
      <c r="C52" s="91"/>
      <c r="D52" s="92"/>
      <c r="E52" s="93"/>
      <c r="F52" s="93"/>
      <c r="G52" s="93"/>
      <c r="H52" s="93"/>
      <c r="U52" s="11"/>
      <c r="V52" s="11"/>
      <c r="Z52" s="67"/>
      <c r="AA52" s="67"/>
      <c r="AC52" s="11"/>
      <c r="AE52" s="67"/>
      <c r="AG52" s="11"/>
      <c r="AH52" s="11"/>
      <c r="AN52" s="67"/>
      <c r="AO52" s="67"/>
      <c r="AQ52" s="11"/>
      <c r="AR52" s="11"/>
    </row>
    <row r="53" ht="14.25" customHeight="1">
      <c r="D53" s="74"/>
    </row>
  </sheetData>
  <sheetProtection/>
  <mergeCells count="140">
    <mergeCell ref="AG7:AH7"/>
    <mergeCell ref="AG5:AH6"/>
    <mergeCell ref="Y5:AF5"/>
    <mergeCell ref="B5:E7"/>
    <mergeCell ref="F7:G7"/>
    <mergeCell ref="F10:G10"/>
    <mergeCell ref="AG10:AH10"/>
    <mergeCell ref="F9:G9"/>
    <mergeCell ref="N9:O9"/>
    <mergeCell ref="P9:Q9"/>
    <mergeCell ref="F5:I6"/>
    <mergeCell ref="AC6:AD6"/>
    <mergeCell ref="Y6:Z6"/>
    <mergeCell ref="AA6:AB6"/>
    <mergeCell ref="AE6:AF6"/>
    <mergeCell ref="W6:X6"/>
    <mergeCell ref="J6:M6"/>
    <mergeCell ref="U6:V6"/>
    <mergeCell ref="B21:C21"/>
    <mergeCell ref="H18:I18"/>
    <mergeCell ref="N8:O8"/>
    <mergeCell ref="L8:M8"/>
    <mergeCell ref="J8:K8"/>
    <mergeCell ref="AG8:AH8"/>
    <mergeCell ref="B12:C12"/>
    <mergeCell ref="N10:O10"/>
    <mergeCell ref="H20:I20"/>
    <mergeCell ref="AG12:AH12"/>
    <mergeCell ref="L23:M23"/>
    <mergeCell ref="P8:Q8"/>
    <mergeCell ref="P10:Q10"/>
    <mergeCell ref="P7:Q7"/>
    <mergeCell ref="N6:Q6"/>
    <mergeCell ref="N7:O7"/>
    <mergeCell ref="L7:M7"/>
    <mergeCell ref="L14:M14"/>
    <mergeCell ref="L15:M15"/>
    <mergeCell ref="P22:Q22"/>
    <mergeCell ref="F23:G23"/>
    <mergeCell ref="J22:K22"/>
    <mergeCell ref="H22:I22"/>
    <mergeCell ref="F22:G22"/>
    <mergeCell ref="L22:M22"/>
    <mergeCell ref="P23:Q23"/>
    <mergeCell ref="H23:I23"/>
    <mergeCell ref="J23:K23"/>
    <mergeCell ref="N22:O22"/>
    <mergeCell ref="N23:O23"/>
    <mergeCell ref="N32:P32"/>
    <mergeCell ref="P17:Q17"/>
    <mergeCell ref="P15:Q15"/>
    <mergeCell ref="P16:Q16"/>
    <mergeCell ref="P19:Q19"/>
    <mergeCell ref="N19:O19"/>
    <mergeCell ref="N15:O15"/>
    <mergeCell ref="L9:M9"/>
    <mergeCell ref="N13:O13"/>
    <mergeCell ref="N14:O14"/>
    <mergeCell ref="L13:M13"/>
    <mergeCell ref="L12:M12"/>
    <mergeCell ref="J13:K13"/>
    <mergeCell ref="N12:O12"/>
    <mergeCell ref="P13:Q13"/>
    <mergeCell ref="P14:Q14"/>
    <mergeCell ref="P12:Q12"/>
    <mergeCell ref="J7:K7"/>
    <mergeCell ref="H12:I12"/>
    <mergeCell ref="H8:I8"/>
    <mergeCell ref="J12:K12"/>
    <mergeCell ref="J10:K10"/>
    <mergeCell ref="H9:I9"/>
    <mergeCell ref="J9:K9"/>
    <mergeCell ref="H7:I7"/>
    <mergeCell ref="H17:I17"/>
    <mergeCell ref="J18:K18"/>
    <mergeCell ref="J15:K15"/>
    <mergeCell ref="H13:I13"/>
    <mergeCell ref="H10:I10"/>
    <mergeCell ref="H15:I15"/>
    <mergeCell ref="H14:I14"/>
    <mergeCell ref="J14:K14"/>
    <mergeCell ref="J20:K20"/>
    <mergeCell ref="H21:I21"/>
    <mergeCell ref="L21:M21"/>
    <mergeCell ref="J21:K21"/>
    <mergeCell ref="N20:O20"/>
    <mergeCell ref="J19:K19"/>
    <mergeCell ref="H19:I19"/>
    <mergeCell ref="N21:O21"/>
    <mergeCell ref="L19:M19"/>
    <mergeCell ref="AA32:AC32"/>
    <mergeCell ref="F19:G19"/>
    <mergeCell ref="E31:G32"/>
    <mergeCell ref="F14:G14"/>
    <mergeCell ref="F12:G12"/>
    <mergeCell ref="F8:G8"/>
    <mergeCell ref="F17:G17"/>
    <mergeCell ref="F18:G18"/>
    <mergeCell ref="F16:G16"/>
    <mergeCell ref="N18:O18"/>
    <mergeCell ref="B31:D33"/>
    <mergeCell ref="H32:J32"/>
    <mergeCell ref="K32:M32"/>
    <mergeCell ref="F21:G21"/>
    <mergeCell ref="F20:G20"/>
    <mergeCell ref="AG18:AH18"/>
    <mergeCell ref="AG20:AH20"/>
    <mergeCell ref="AG21:AH21"/>
    <mergeCell ref="AG22:AH22"/>
    <mergeCell ref="AG23:AH23"/>
    <mergeCell ref="L18:M18"/>
    <mergeCell ref="P20:Q20"/>
    <mergeCell ref="X32:Z32"/>
    <mergeCell ref="N16:O16"/>
    <mergeCell ref="P18:Q18"/>
    <mergeCell ref="L17:M17"/>
    <mergeCell ref="L20:M20"/>
    <mergeCell ref="P21:Q21"/>
    <mergeCell ref="V32:W32"/>
    <mergeCell ref="Q32:S32"/>
    <mergeCell ref="AG17:AH17"/>
    <mergeCell ref="N17:O17"/>
    <mergeCell ref="J17:K17"/>
    <mergeCell ref="F15:G15"/>
    <mergeCell ref="J16:K16"/>
    <mergeCell ref="AJ31:AL32"/>
    <mergeCell ref="AG19:AH19"/>
    <mergeCell ref="AD32:AF32"/>
    <mergeCell ref="AG32:AI32"/>
    <mergeCell ref="X31:AI31"/>
    <mergeCell ref="AG9:AH9"/>
    <mergeCell ref="B8:C8"/>
    <mergeCell ref="AG13:AH13"/>
    <mergeCell ref="AG14:AH14"/>
    <mergeCell ref="AG15:AH15"/>
    <mergeCell ref="AG16:AH16"/>
    <mergeCell ref="L16:M16"/>
    <mergeCell ref="H16:I16"/>
    <mergeCell ref="F13:G13"/>
    <mergeCell ref="L10:M10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scale="92" r:id="rId1"/>
  <ignoredErrors>
    <ignoredError sqref="C36 E8:E10 D34:D36 B35:B36" numberStoredAsText="1"/>
    <ignoredError sqref="H36:I36 AJ36 AA36:AG36 Q36:S36 X36 K36:P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showGridLines="0" tabSelected="1" view="pageBreakPreview" zoomScale="115" zoomScaleSheetLayoutView="115" zoomScalePageLayoutView="0" workbookViewId="0" topLeftCell="H1">
      <selection activeCell="W38" sqref="W38"/>
    </sheetView>
  </sheetViews>
  <sheetFormatPr defaultColWidth="9.75390625" defaultRowHeight="14.25" customHeight="1"/>
  <cols>
    <col min="1" max="1" width="1.4921875" style="11" hidden="1" customWidth="1"/>
    <col min="2" max="2" width="6.25390625" style="10" hidden="1" customWidth="1"/>
    <col min="3" max="3" width="6.25390625" style="23" customWidth="1"/>
    <col min="4" max="7" width="6.25390625" style="24" customWidth="1"/>
    <col min="8" max="10" width="6.25390625" style="11" customWidth="1"/>
    <col min="11" max="14" width="6.125" style="11" customWidth="1"/>
    <col min="15" max="16" width="1.37890625" style="25" customWidth="1"/>
    <col min="17" max="29" width="6.125" style="11" customWidth="1"/>
    <col min="30" max="31" width="6.125" style="67" customWidth="1"/>
    <col min="32" max="33" width="6.125" style="11" customWidth="1"/>
    <col min="34" max="16384" width="9.75390625" style="11" customWidth="1"/>
  </cols>
  <sheetData>
    <row r="1" spans="2:31" s="5" customFormat="1" ht="15" customHeight="1">
      <c r="B1" s="6"/>
      <c r="C1" s="7"/>
      <c r="O1" s="8"/>
      <c r="P1" s="8"/>
      <c r="Q1" s="9"/>
      <c r="U1" s="8"/>
      <c r="V1" s="8"/>
      <c r="W1" s="8"/>
      <c r="X1" s="8"/>
      <c r="Z1" s="9"/>
      <c r="AA1" s="9"/>
      <c r="AB1" s="9"/>
      <c r="AC1" s="9"/>
      <c r="AD1" s="79"/>
      <c r="AE1" s="65"/>
    </row>
    <row r="2" spans="2:23" s="5" customFormat="1" ht="15" customHeight="1">
      <c r="B2" s="6"/>
      <c r="C2" s="7"/>
      <c r="N2" s="10" t="s">
        <v>30</v>
      </c>
      <c r="O2" s="25"/>
      <c r="P2" s="25"/>
      <c r="Q2" s="11" t="s">
        <v>31</v>
      </c>
      <c r="T2" s="11"/>
      <c r="V2" s="11"/>
      <c r="W2" s="11"/>
    </row>
    <row r="3" spans="2:16" s="5" customFormat="1" ht="15" customHeight="1" thickBot="1">
      <c r="B3" s="7"/>
      <c r="C3" s="7" t="s">
        <v>32</v>
      </c>
      <c r="D3" s="12"/>
      <c r="E3" s="12"/>
      <c r="F3" s="12"/>
      <c r="G3" s="12"/>
      <c r="O3" s="8"/>
      <c r="P3" s="8"/>
    </row>
    <row r="4" spans="3:28" s="5" customFormat="1" ht="18" customHeight="1" thickTop="1">
      <c r="C4" s="175" t="s">
        <v>53</v>
      </c>
      <c r="D4" s="175"/>
      <c r="E4" s="193"/>
      <c r="F4" s="174" t="s">
        <v>33</v>
      </c>
      <c r="G4" s="175"/>
      <c r="H4" s="193"/>
      <c r="I4" s="26"/>
      <c r="J4" s="35" t="s">
        <v>19</v>
      </c>
      <c r="K4" s="13"/>
      <c r="L4" s="35" t="s">
        <v>20</v>
      </c>
      <c r="M4" s="13"/>
      <c r="N4" s="35" t="s">
        <v>21</v>
      </c>
      <c r="O4" s="8"/>
      <c r="P4" s="8"/>
      <c r="Q4" s="36" t="s">
        <v>72</v>
      </c>
      <c r="R4" s="13"/>
      <c r="S4" s="34" t="s">
        <v>73</v>
      </c>
      <c r="T4" s="34"/>
      <c r="U4" s="34" t="s">
        <v>39</v>
      </c>
      <c r="V4" s="34"/>
      <c r="W4" s="34" t="s">
        <v>40</v>
      </c>
      <c r="X4" s="34"/>
      <c r="Y4" s="34" t="s">
        <v>96</v>
      </c>
      <c r="Z4" s="174" t="s">
        <v>57</v>
      </c>
      <c r="AA4" s="175"/>
      <c r="AB4" s="175"/>
    </row>
    <row r="5" spans="3:28" s="5" customFormat="1" ht="18" customHeight="1">
      <c r="C5" s="230"/>
      <c r="D5" s="230"/>
      <c r="E5" s="231"/>
      <c r="F5" s="176"/>
      <c r="G5" s="177"/>
      <c r="H5" s="189"/>
      <c r="I5" s="178" t="s">
        <v>33</v>
      </c>
      <c r="J5" s="179"/>
      <c r="K5" s="180"/>
      <c r="L5" s="178" t="s">
        <v>14</v>
      </c>
      <c r="M5" s="179"/>
      <c r="N5" s="180"/>
      <c r="O5" s="55"/>
      <c r="P5" s="55"/>
      <c r="Q5" s="232" t="s">
        <v>97</v>
      </c>
      <c r="R5" s="232"/>
      <c r="S5" s="233"/>
      <c r="T5" s="178" t="s">
        <v>28</v>
      </c>
      <c r="U5" s="179"/>
      <c r="V5" s="180"/>
      <c r="W5" s="178" t="s">
        <v>52</v>
      </c>
      <c r="X5" s="179"/>
      <c r="Y5" s="180"/>
      <c r="Z5" s="176"/>
      <c r="AA5" s="177"/>
      <c r="AB5" s="177"/>
    </row>
    <row r="6" spans="3:28" s="5" customFormat="1" ht="18" customHeight="1">
      <c r="C6" s="177"/>
      <c r="D6" s="177"/>
      <c r="E6" s="189"/>
      <c r="F6" s="28" t="s">
        <v>3</v>
      </c>
      <c r="G6" s="28" t="s">
        <v>34</v>
      </c>
      <c r="H6" s="28" t="s">
        <v>35</v>
      </c>
      <c r="I6" s="29" t="s">
        <v>3</v>
      </c>
      <c r="J6" s="28" t="s">
        <v>34</v>
      </c>
      <c r="K6" s="28" t="s">
        <v>35</v>
      </c>
      <c r="L6" s="29" t="s">
        <v>3</v>
      </c>
      <c r="M6" s="28" t="s">
        <v>34</v>
      </c>
      <c r="N6" s="28" t="s">
        <v>35</v>
      </c>
      <c r="O6" s="15"/>
      <c r="P6" s="15"/>
      <c r="Q6" s="29" t="s">
        <v>3</v>
      </c>
      <c r="R6" s="28" t="s">
        <v>34</v>
      </c>
      <c r="S6" s="29" t="s">
        <v>35</v>
      </c>
      <c r="T6" s="29" t="s">
        <v>3</v>
      </c>
      <c r="U6" s="28" t="s">
        <v>34</v>
      </c>
      <c r="V6" s="28" t="s">
        <v>35</v>
      </c>
      <c r="W6" s="29" t="s">
        <v>3</v>
      </c>
      <c r="X6" s="28" t="s">
        <v>34</v>
      </c>
      <c r="Y6" s="28" t="s">
        <v>35</v>
      </c>
      <c r="Z6" s="29" t="s">
        <v>3</v>
      </c>
      <c r="AA6" s="69" t="s">
        <v>34</v>
      </c>
      <c r="AB6" s="78" t="s">
        <v>35</v>
      </c>
    </row>
    <row r="7" spans="3:28" s="5" customFormat="1" ht="18" customHeight="1">
      <c r="C7" s="32" t="s">
        <v>82</v>
      </c>
      <c r="D7" s="31" t="s">
        <v>16</v>
      </c>
      <c r="E7" s="46" t="s">
        <v>61</v>
      </c>
      <c r="F7" s="44">
        <v>4496358</v>
      </c>
      <c r="G7" s="45">
        <v>2847984</v>
      </c>
      <c r="H7" s="45">
        <v>1648374</v>
      </c>
      <c r="I7" s="45">
        <v>4496358</v>
      </c>
      <c r="J7" s="45">
        <v>2847984</v>
      </c>
      <c r="K7" s="45">
        <v>1648374</v>
      </c>
      <c r="L7" s="45">
        <v>4439794</v>
      </c>
      <c r="M7" s="45">
        <v>2794213</v>
      </c>
      <c r="N7" s="45">
        <v>1645581</v>
      </c>
      <c r="O7" s="45"/>
      <c r="P7" s="45"/>
      <c r="Q7" s="45">
        <v>19803</v>
      </c>
      <c r="R7" s="45">
        <v>19141</v>
      </c>
      <c r="S7" s="45">
        <v>662</v>
      </c>
      <c r="T7" s="52">
        <v>36761</v>
      </c>
      <c r="U7" s="52">
        <v>34630</v>
      </c>
      <c r="V7" s="52">
        <v>2131</v>
      </c>
      <c r="W7" s="61" t="s">
        <v>47</v>
      </c>
      <c r="X7" s="61" t="s">
        <v>47</v>
      </c>
      <c r="Y7" s="61" t="s">
        <v>47</v>
      </c>
      <c r="Z7" s="63" t="s">
        <v>47</v>
      </c>
      <c r="AA7" s="63" t="s">
        <v>47</v>
      </c>
      <c r="AB7" s="80" t="s">
        <v>47</v>
      </c>
    </row>
    <row r="8" spans="3:28" s="5" customFormat="1" ht="18" customHeight="1">
      <c r="C8" s="32" t="s">
        <v>80</v>
      </c>
      <c r="D8" s="19"/>
      <c r="E8" s="32" t="s">
        <v>75</v>
      </c>
      <c r="F8" s="44">
        <v>4963893</v>
      </c>
      <c r="G8" s="45">
        <v>3374813</v>
      </c>
      <c r="H8" s="45">
        <v>1589080</v>
      </c>
      <c r="I8" s="45">
        <v>4960010</v>
      </c>
      <c r="J8" s="45">
        <v>3374813</v>
      </c>
      <c r="K8" s="45">
        <v>1585197</v>
      </c>
      <c r="L8" s="45">
        <v>4901049</v>
      </c>
      <c r="M8" s="45">
        <v>3324286</v>
      </c>
      <c r="N8" s="45">
        <v>1576763</v>
      </c>
      <c r="O8" s="45"/>
      <c r="P8" s="45"/>
      <c r="Q8" s="45">
        <v>15150</v>
      </c>
      <c r="R8" s="45">
        <v>12434</v>
      </c>
      <c r="S8" s="45">
        <v>2716</v>
      </c>
      <c r="T8" s="52">
        <v>43811</v>
      </c>
      <c r="U8" s="52">
        <v>38093</v>
      </c>
      <c r="V8" s="52">
        <v>5718</v>
      </c>
      <c r="W8" s="61" t="s">
        <v>47</v>
      </c>
      <c r="X8" s="61" t="s">
        <v>47</v>
      </c>
      <c r="Y8" s="61" t="s">
        <v>47</v>
      </c>
      <c r="Z8" s="104">
        <v>3883</v>
      </c>
      <c r="AA8" s="63" t="s">
        <v>47</v>
      </c>
      <c r="AB8" s="112">
        <v>3883</v>
      </c>
    </row>
    <row r="9" spans="3:28" s="20" customFormat="1" ht="18" customHeight="1">
      <c r="C9" s="33" t="s">
        <v>83</v>
      </c>
      <c r="D9" s="21"/>
      <c r="E9" s="33" t="s">
        <v>84</v>
      </c>
      <c r="F9" s="134">
        <f>SUM(G9:H9)</f>
        <v>5572951</v>
      </c>
      <c r="G9" s="135">
        <f>SUM(G11:G22)</f>
        <v>3498420</v>
      </c>
      <c r="H9" s="135">
        <f>SUM(H11:H22)</f>
        <v>2074531</v>
      </c>
      <c r="I9" s="135">
        <f>SUM(J9:K9)</f>
        <v>5572107</v>
      </c>
      <c r="J9" s="135">
        <f>SUM(J11:J22)</f>
        <v>3497602</v>
      </c>
      <c r="K9" s="135">
        <f>SUM(K11:K22)</f>
        <v>2074505</v>
      </c>
      <c r="L9" s="135">
        <f>SUM(M9:N9)</f>
        <v>5491020</v>
      </c>
      <c r="M9" s="135">
        <f>SUM(M11:M22)</f>
        <v>3421218</v>
      </c>
      <c r="N9" s="135">
        <f>SUM(N11:N22)</f>
        <v>2069802</v>
      </c>
      <c r="O9" s="135"/>
      <c r="P9" s="158"/>
      <c r="Q9" s="153">
        <f>SUM(R9:S9)</f>
        <v>41862</v>
      </c>
      <c r="R9" s="135">
        <f>SUM(R11:R22)</f>
        <v>41083</v>
      </c>
      <c r="S9" s="135">
        <f>SUM(S11:S22)</f>
        <v>779</v>
      </c>
      <c r="T9" s="135">
        <f>SUM(U9:V9)</f>
        <v>39225</v>
      </c>
      <c r="U9" s="135">
        <f>SUM(U11:U22)</f>
        <v>35301</v>
      </c>
      <c r="V9" s="135">
        <f>SUM(V11:V22)</f>
        <v>3924</v>
      </c>
      <c r="W9" s="61" t="s">
        <v>47</v>
      </c>
      <c r="X9" s="61" t="s">
        <v>47</v>
      </c>
      <c r="Y9" s="61" t="s">
        <v>47</v>
      </c>
      <c r="Z9" s="135">
        <f>SUM(AA9:AB9)</f>
        <v>844</v>
      </c>
      <c r="AA9" s="135">
        <f>SUM(AA11:AA22)</f>
        <v>818</v>
      </c>
      <c r="AB9" s="135">
        <f>SUM(AB11:AB22)</f>
        <v>26</v>
      </c>
    </row>
    <row r="10" spans="3:28" s="20" customFormat="1" ht="9" customHeight="1">
      <c r="C10" s="33"/>
      <c r="D10" s="21"/>
      <c r="E10" s="33"/>
      <c r="F10" s="134"/>
      <c r="G10" s="135"/>
      <c r="H10" s="135"/>
      <c r="I10" s="135"/>
      <c r="J10" s="135"/>
      <c r="K10" s="135"/>
      <c r="L10" s="135"/>
      <c r="M10" s="135"/>
      <c r="N10" s="135"/>
      <c r="O10" s="135"/>
      <c r="P10" s="158"/>
      <c r="Q10" s="153"/>
      <c r="R10" s="135"/>
      <c r="S10" s="135"/>
      <c r="T10" s="135"/>
      <c r="U10" s="135"/>
      <c r="V10" s="135"/>
      <c r="W10" s="136"/>
      <c r="X10" s="137"/>
      <c r="Y10" s="137"/>
      <c r="Z10" s="136"/>
      <c r="AA10" s="139"/>
      <c r="AB10" s="139"/>
    </row>
    <row r="11" spans="3:28" s="5" customFormat="1" ht="18" customHeight="1">
      <c r="C11" s="16" t="s">
        <v>60</v>
      </c>
      <c r="D11" s="32" t="s">
        <v>42</v>
      </c>
      <c r="E11" s="8" t="s">
        <v>8</v>
      </c>
      <c r="F11" s="140">
        <f aca="true" t="shared" si="0" ref="F11:F21">SUM(G11:H11)</f>
        <v>313018</v>
      </c>
      <c r="G11" s="94">
        <f aca="true" t="shared" si="1" ref="G11:G22">SUM(J11,AA11)</f>
        <v>139451</v>
      </c>
      <c r="H11" s="94">
        <f aca="true" t="shared" si="2" ref="H11:H22">SUM(K11,AB11)</f>
        <v>173567</v>
      </c>
      <c r="I11" s="94">
        <f>SUM(J11:K11)</f>
        <v>313018</v>
      </c>
      <c r="J11" s="94">
        <f aca="true" t="shared" si="3" ref="J11:J22">SUM(M11,R11,U11,X11)</f>
        <v>139451</v>
      </c>
      <c r="K11" s="94">
        <f aca="true" t="shared" si="4" ref="K11:K22">SUM(N11,V11,Y11,S11)</f>
        <v>173567</v>
      </c>
      <c r="L11" s="94">
        <f>SUM(M11:N11)</f>
        <v>311104</v>
      </c>
      <c r="M11" s="94">
        <v>139197</v>
      </c>
      <c r="N11" s="94">
        <v>171907</v>
      </c>
      <c r="O11" s="110"/>
      <c r="P11" s="159"/>
      <c r="Q11" s="155" t="s">
        <v>88</v>
      </c>
      <c r="R11" s="146" t="s">
        <v>89</v>
      </c>
      <c r="S11" s="146" t="s">
        <v>89</v>
      </c>
      <c r="T11" s="94">
        <f>SUM(U11:V11)</f>
        <v>1914</v>
      </c>
      <c r="U11" s="94">
        <v>254</v>
      </c>
      <c r="V11" s="94">
        <v>1660</v>
      </c>
      <c r="W11" s="61" t="s">
        <v>47</v>
      </c>
      <c r="X11" s="61" t="s">
        <v>47</v>
      </c>
      <c r="Y11" s="61" t="s">
        <v>47</v>
      </c>
      <c r="Z11" s="94" t="s">
        <v>47</v>
      </c>
      <c r="AA11" s="146" t="s">
        <v>47</v>
      </c>
      <c r="AB11" s="146" t="s">
        <v>47</v>
      </c>
    </row>
    <row r="12" spans="4:28" s="5" customFormat="1" ht="18" customHeight="1">
      <c r="D12" s="16">
        <v>5</v>
      </c>
      <c r="E12" s="48"/>
      <c r="F12" s="140">
        <f t="shared" si="0"/>
        <v>393141</v>
      </c>
      <c r="G12" s="94">
        <f t="shared" si="1"/>
        <v>233131</v>
      </c>
      <c r="H12" s="94">
        <f t="shared" si="2"/>
        <v>160010</v>
      </c>
      <c r="I12" s="94">
        <f aca="true" t="shared" si="5" ref="I12:I22">SUM(J12:K12)</f>
        <v>393141</v>
      </c>
      <c r="J12" s="94">
        <f t="shared" si="3"/>
        <v>233131</v>
      </c>
      <c r="K12" s="94">
        <f t="shared" si="4"/>
        <v>160010</v>
      </c>
      <c r="L12" s="94">
        <f aca="true" t="shared" si="6" ref="L12:L22">SUM(M12:N12)</f>
        <v>392555</v>
      </c>
      <c r="M12" s="94">
        <v>232824</v>
      </c>
      <c r="N12" s="94">
        <v>159731</v>
      </c>
      <c r="O12" s="110"/>
      <c r="P12" s="159"/>
      <c r="Q12" s="155" t="s">
        <v>88</v>
      </c>
      <c r="R12" s="146" t="s">
        <v>89</v>
      </c>
      <c r="S12" s="146" t="s">
        <v>88</v>
      </c>
      <c r="T12" s="94">
        <f aca="true" t="shared" si="7" ref="T12:T22">SUM(U12:V12)</f>
        <v>586</v>
      </c>
      <c r="U12" s="94">
        <v>307</v>
      </c>
      <c r="V12" s="94">
        <v>279</v>
      </c>
      <c r="W12" s="61" t="s">
        <v>47</v>
      </c>
      <c r="X12" s="61" t="s">
        <v>47</v>
      </c>
      <c r="Y12" s="61" t="s">
        <v>47</v>
      </c>
      <c r="Z12" s="94" t="s">
        <v>47</v>
      </c>
      <c r="AA12" s="146" t="s">
        <v>47</v>
      </c>
      <c r="AB12" s="146" t="s">
        <v>47</v>
      </c>
    </row>
    <row r="13" spans="4:28" s="5" customFormat="1" ht="18" customHeight="1">
      <c r="D13" s="16">
        <v>6</v>
      </c>
      <c r="E13" s="48"/>
      <c r="F13" s="140">
        <f t="shared" si="0"/>
        <v>461155</v>
      </c>
      <c r="G13" s="94">
        <f t="shared" si="1"/>
        <v>308690</v>
      </c>
      <c r="H13" s="94">
        <f t="shared" si="2"/>
        <v>152465</v>
      </c>
      <c r="I13" s="94">
        <f t="shared" si="5"/>
        <v>461129</v>
      </c>
      <c r="J13" s="94">
        <f t="shared" si="3"/>
        <v>308690</v>
      </c>
      <c r="K13" s="94">
        <f t="shared" si="4"/>
        <v>152439</v>
      </c>
      <c r="L13" s="94">
        <f t="shared" si="6"/>
        <v>458230</v>
      </c>
      <c r="M13" s="94">
        <v>305908</v>
      </c>
      <c r="N13" s="94">
        <v>152322</v>
      </c>
      <c r="O13" s="110"/>
      <c r="P13" s="159"/>
      <c r="Q13" s="154">
        <f>SUM(R13:S13)</f>
        <v>2306</v>
      </c>
      <c r="R13" s="94">
        <v>2299</v>
      </c>
      <c r="S13" s="110">
        <v>7</v>
      </c>
      <c r="T13" s="94">
        <f t="shared" si="7"/>
        <v>593</v>
      </c>
      <c r="U13" s="94">
        <v>483</v>
      </c>
      <c r="V13" s="94">
        <v>110</v>
      </c>
      <c r="W13" s="61" t="s">
        <v>47</v>
      </c>
      <c r="X13" s="61" t="s">
        <v>47</v>
      </c>
      <c r="Y13" s="61" t="s">
        <v>47</v>
      </c>
      <c r="Z13" s="94">
        <f>SUM(AA13:AB13)</f>
        <v>26</v>
      </c>
      <c r="AA13" s="146" t="s">
        <v>89</v>
      </c>
      <c r="AB13" s="94">
        <v>26</v>
      </c>
    </row>
    <row r="14" spans="4:28" s="5" customFormat="1" ht="18" customHeight="1">
      <c r="D14" s="16">
        <v>7</v>
      </c>
      <c r="E14" s="48"/>
      <c r="F14" s="140">
        <f t="shared" si="0"/>
        <v>604581</v>
      </c>
      <c r="G14" s="94">
        <f t="shared" si="1"/>
        <v>444151</v>
      </c>
      <c r="H14" s="94">
        <f t="shared" si="2"/>
        <v>160430</v>
      </c>
      <c r="I14" s="94">
        <f t="shared" si="5"/>
        <v>604581</v>
      </c>
      <c r="J14" s="94">
        <f t="shared" si="3"/>
        <v>444151</v>
      </c>
      <c r="K14" s="94">
        <f t="shared" si="4"/>
        <v>160430</v>
      </c>
      <c r="L14" s="94">
        <f t="shared" si="6"/>
        <v>586370</v>
      </c>
      <c r="M14" s="94">
        <v>425989</v>
      </c>
      <c r="N14" s="94">
        <v>160381</v>
      </c>
      <c r="O14" s="110"/>
      <c r="P14" s="159"/>
      <c r="Q14" s="154">
        <f>SUM(R14:S14)</f>
        <v>7566</v>
      </c>
      <c r="R14" s="94">
        <v>7542</v>
      </c>
      <c r="S14" s="110">
        <v>24</v>
      </c>
      <c r="T14" s="94">
        <f t="shared" si="7"/>
        <v>10645</v>
      </c>
      <c r="U14" s="94">
        <v>10620</v>
      </c>
      <c r="V14" s="94">
        <v>25</v>
      </c>
      <c r="W14" s="61" t="s">
        <v>47</v>
      </c>
      <c r="X14" s="61" t="s">
        <v>47</v>
      </c>
      <c r="Y14" s="61" t="s">
        <v>47</v>
      </c>
      <c r="Z14" s="146" t="s">
        <v>88</v>
      </c>
      <c r="AA14" s="146" t="s">
        <v>89</v>
      </c>
      <c r="AB14" s="146" t="s">
        <v>89</v>
      </c>
    </row>
    <row r="15" spans="4:28" s="5" customFormat="1" ht="18" customHeight="1">
      <c r="D15" s="16">
        <v>8</v>
      </c>
      <c r="E15" s="48"/>
      <c r="F15" s="140">
        <f t="shared" si="0"/>
        <v>590080</v>
      </c>
      <c r="G15" s="94">
        <f t="shared" si="1"/>
        <v>448952</v>
      </c>
      <c r="H15" s="94">
        <f t="shared" si="2"/>
        <v>141128</v>
      </c>
      <c r="I15" s="94">
        <f t="shared" si="5"/>
        <v>589374</v>
      </c>
      <c r="J15" s="94">
        <f t="shared" si="3"/>
        <v>448246</v>
      </c>
      <c r="K15" s="94">
        <f t="shared" si="4"/>
        <v>141128</v>
      </c>
      <c r="L15" s="94">
        <f t="shared" si="6"/>
        <v>574939</v>
      </c>
      <c r="M15" s="94">
        <v>435064</v>
      </c>
      <c r="N15" s="94">
        <v>139875</v>
      </c>
      <c r="O15" s="110"/>
      <c r="P15" s="159"/>
      <c r="Q15" s="154">
        <f>SUM(R15:S15)</f>
        <v>12623</v>
      </c>
      <c r="R15" s="94">
        <v>11898</v>
      </c>
      <c r="S15" s="110">
        <v>725</v>
      </c>
      <c r="T15" s="94">
        <f t="shared" si="7"/>
        <v>1812</v>
      </c>
      <c r="U15" s="94">
        <v>1284</v>
      </c>
      <c r="V15" s="94">
        <v>528</v>
      </c>
      <c r="W15" s="61" t="s">
        <v>47</v>
      </c>
      <c r="X15" s="61" t="s">
        <v>47</v>
      </c>
      <c r="Y15" s="61" t="s">
        <v>47</v>
      </c>
      <c r="Z15" s="94">
        <f>SUM(AA15:AB15)</f>
        <v>706</v>
      </c>
      <c r="AA15" s="94">
        <v>706</v>
      </c>
      <c r="AB15" s="146" t="s">
        <v>89</v>
      </c>
    </row>
    <row r="16" spans="4:28" s="5" customFormat="1" ht="18" customHeight="1">
      <c r="D16" s="16">
        <v>9</v>
      </c>
      <c r="E16" s="48"/>
      <c r="F16" s="140">
        <f t="shared" si="0"/>
        <v>688815</v>
      </c>
      <c r="G16" s="94">
        <f t="shared" si="1"/>
        <v>541655</v>
      </c>
      <c r="H16" s="94">
        <f t="shared" si="2"/>
        <v>147160</v>
      </c>
      <c r="I16" s="94">
        <f t="shared" si="5"/>
        <v>688815</v>
      </c>
      <c r="J16" s="94">
        <f t="shared" si="3"/>
        <v>541655</v>
      </c>
      <c r="K16" s="94">
        <f t="shared" si="4"/>
        <v>147160</v>
      </c>
      <c r="L16" s="94">
        <f t="shared" si="6"/>
        <v>667586</v>
      </c>
      <c r="M16" s="94">
        <v>520468</v>
      </c>
      <c r="N16" s="94">
        <v>147118</v>
      </c>
      <c r="O16" s="110"/>
      <c r="P16" s="159"/>
      <c r="Q16" s="154">
        <f>SUM(R16:S16)</f>
        <v>19367</v>
      </c>
      <c r="R16" s="94">
        <v>19344</v>
      </c>
      <c r="S16" s="110">
        <v>23</v>
      </c>
      <c r="T16" s="94">
        <f t="shared" si="7"/>
        <v>1862</v>
      </c>
      <c r="U16" s="94">
        <v>1843</v>
      </c>
      <c r="V16" s="94">
        <v>19</v>
      </c>
      <c r="W16" s="61" t="s">
        <v>47</v>
      </c>
      <c r="X16" s="61" t="s">
        <v>47</v>
      </c>
      <c r="Y16" s="61" t="s">
        <v>47</v>
      </c>
      <c r="Z16" s="146" t="s">
        <v>47</v>
      </c>
      <c r="AA16" s="146" t="s">
        <v>47</v>
      </c>
      <c r="AB16" s="146" t="s">
        <v>47</v>
      </c>
    </row>
    <row r="17" spans="4:28" s="5" customFormat="1" ht="18" customHeight="1">
      <c r="D17" s="16">
        <v>10</v>
      </c>
      <c r="E17" s="48"/>
      <c r="F17" s="140">
        <f t="shared" si="0"/>
        <v>577463</v>
      </c>
      <c r="G17" s="94">
        <f t="shared" si="1"/>
        <v>421486</v>
      </c>
      <c r="H17" s="94">
        <f t="shared" si="2"/>
        <v>155977</v>
      </c>
      <c r="I17" s="94">
        <f t="shared" si="5"/>
        <v>577463</v>
      </c>
      <c r="J17" s="94">
        <f t="shared" si="3"/>
        <v>421486</v>
      </c>
      <c r="K17" s="94">
        <f t="shared" si="4"/>
        <v>155977</v>
      </c>
      <c r="L17" s="94">
        <f t="shared" si="6"/>
        <v>570387</v>
      </c>
      <c r="M17" s="94">
        <v>414934</v>
      </c>
      <c r="N17" s="94">
        <v>155453</v>
      </c>
      <c r="O17" s="110"/>
      <c r="P17" s="159"/>
      <c r="Q17" s="154" t="s">
        <v>88</v>
      </c>
      <c r="R17" s="110" t="s">
        <v>89</v>
      </c>
      <c r="S17" s="110" t="s">
        <v>88</v>
      </c>
      <c r="T17" s="94">
        <f t="shared" si="7"/>
        <v>7076</v>
      </c>
      <c r="U17" s="94">
        <v>6552</v>
      </c>
      <c r="V17" s="94">
        <v>524</v>
      </c>
      <c r="W17" s="61" t="s">
        <v>47</v>
      </c>
      <c r="X17" s="61" t="s">
        <v>47</v>
      </c>
      <c r="Y17" s="61" t="s">
        <v>47</v>
      </c>
      <c r="Z17" s="146" t="s">
        <v>47</v>
      </c>
      <c r="AA17" s="146" t="s">
        <v>47</v>
      </c>
      <c r="AB17" s="146" t="s">
        <v>47</v>
      </c>
    </row>
    <row r="18" spans="4:28" s="5" customFormat="1" ht="18" customHeight="1">
      <c r="D18" s="16">
        <v>11</v>
      </c>
      <c r="E18" s="48"/>
      <c r="F18" s="140">
        <f t="shared" si="0"/>
        <v>348455</v>
      </c>
      <c r="G18" s="94">
        <f t="shared" si="1"/>
        <v>188736</v>
      </c>
      <c r="H18" s="94">
        <f t="shared" si="2"/>
        <v>159719</v>
      </c>
      <c r="I18" s="94">
        <f t="shared" si="5"/>
        <v>348455</v>
      </c>
      <c r="J18" s="94">
        <f t="shared" si="3"/>
        <v>188736</v>
      </c>
      <c r="K18" s="94">
        <f t="shared" si="4"/>
        <v>159719</v>
      </c>
      <c r="L18" s="94">
        <f t="shared" si="6"/>
        <v>344983</v>
      </c>
      <c r="M18" s="94">
        <v>185589</v>
      </c>
      <c r="N18" s="94">
        <v>159394</v>
      </c>
      <c r="O18" s="110"/>
      <c r="P18" s="159"/>
      <c r="Q18" s="154" t="s">
        <v>88</v>
      </c>
      <c r="R18" s="110" t="s">
        <v>89</v>
      </c>
      <c r="S18" s="110" t="s">
        <v>88</v>
      </c>
      <c r="T18" s="94">
        <f t="shared" si="7"/>
        <v>3472</v>
      </c>
      <c r="U18" s="94">
        <v>3147</v>
      </c>
      <c r="V18" s="94">
        <v>325</v>
      </c>
      <c r="W18" s="61" t="s">
        <v>47</v>
      </c>
      <c r="X18" s="61" t="s">
        <v>47</v>
      </c>
      <c r="Y18" s="61" t="s">
        <v>47</v>
      </c>
      <c r="Z18" s="146" t="s">
        <v>47</v>
      </c>
      <c r="AA18" s="146" t="s">
        <v>47</v>
      </c>
      <c r="AB18" s="146" t="s">
        <v>47</v>
      </c>
    </row>
    <row r="19" spans="4:28" s="5" customFormat="1" ht="18" customHeight="1">
      <c r="D19" s="16">
        <v>12</v>
      </c>
      <c r="E19" s="48"/>
      <c r="F19" s="140">
        <f t="shared" si="0"/>
        <v>546797</v>
      </c>
      <c r="G19" s="94">
        <f t="shared" si="1"/>
        <v>273953</v>
      </c>
      <c r="H19" s="94">
        <f t="shared" si="2"/>
        <v>272844</v>
      </c>
      <c r="I19" s="94">
        <f t="shared" si="5"/>
        <v>546797</v>
      </c>
      <c r="J19" s="94">
        <f t="shared" si="3"/>
        <v>273953</v>
      </c>
      <c r="K19" s="94">
        <f t="shared" si="4"/>
        <v>272844</v>
      </c>
      <c r="L19" s="94">
        <f t="shared" si="6"/>
        <v>546082</v>
      </c>
      <c r="M19" s="94">
        <v>273510</v>
      </c>
      <c r="N19" s="94">
        <v>272572</v>
      </c>
      <c r="O19" s="110"/>
      <c r="P19" s="159"/>
      <c r="Q19" s="154" t="s">
        <v>88</v>
      </c>
      <c r="R19" s="110" t="s">
        <v>89</v>
      </c>
      <c r="S19" s="110" t="s">
        <v>88</v>
      </c>
      <c r="T19" s="94">
        <f t="shared" si="7"/>
        <v>715</v>
      </c>
      <c r="U19" s="94">
        <v>443</v>
      </c>
      <c r="V19" s="94">
        <v>272</v>
      </c>
      <c r="W19" s="61" t="s">
        <v>47</v>
      </c>
      <c r="X19" s="61" t="s">
        <v>47</v>
      </c>
      <c r="Y19" s="61" t="s">
        <v>47</v>
      </c>
      <c r="Z19" s="146" t="s">
        <v>47</v>
      </c>
      <c r="AA19" s="146" t="s">
        <v>47</v>
      </c>
      <c r="AB19" s="146" t="s">
        <v>47</v>
      </c>
    </row>
    <row r="20" spans="3:28" s="5" customFormat="1" ht="18" customHeight="1">
      <c r="C20" s="16" t="s">
        <v>78</v>
      </c>
      <c r="D20" s="32" t="s">
        <v>43</v>
      </c>
      <c r="E20" s="8" t="s">
        <v>8</v>
      </c>
      <c r="F20" s="140">
        <f t="shared" si="0"/>
        <v>304937</v>
      </c>
      <c r="G20" s="94">
        <f t="shared" si="1"/>
        <v>152671</v>
      </c>
      <c r="H20" s="94">
        <f t="shared" si="2"/>
        <v>152266</v>
      </c>
      <c r="I20" s="94">
        <f t="shared" si="5"/>
        <v>304937</v>
      </c>
      <c r="J20" s="94">
        <f t="shared" si="3"/>
        <v>152671</v>
      </c>
      <c r="K20" s="94">
        <f t="shared" si="4"/>
        <v>152266</v>
      </c>
      <c r="L20" s="94">
        <f t="shared" si="6"/>
        <v>299902</v>
      </c>
      <c r="M20" s="94">
        <v>147674</v>
      </c>
      <c r="N20" s="94">
        <v>152228</v>
      </c>
      <c r="O20" s="110"/>
      <c r="P20" s="159"/>
      <c r="Q20" s="154" t="s">
        <v>88</v>
      </c>
      <c r="R20" s="110" t="s">
        <v>89</v>
      </c>
      <c r="S20" s="110" t="s">
        <v>88</v>
      </c>
      <c r="T20" s="94">
        <f t="shared" si="7"/>
        <v>5035</v>
      </c>
      <c r="U20" s="94">
        <v>4997</v>
      </c>
      <c r="V20" s="94">
        <v>38</v>
      </c>
      <c r="W20" s="61" t="s">
        <v>47</v>
      </c>
      <c r="X20" s="61" t="s">
        <v>47</v>
      </c>
      <c r="Y20" s="61" t="s">
        <v>47</v>
      </c>
      <c r="Z20" s="146" t="s">
        <v>47</v>
      </c>
      <c r="AA20" s="146" t="s">
        <v>47</v>
      </c>
      <c r="AB20" s="146" t="s">
        <v>47</v>
      </c>
    </row>
    <row r="21" spans="4:28" s="5" customFormat="1" ht="18" customHeight="1">
      <c r="D21" s="16">
        <v>2</v>
      </c>
      <c r="E21" s="48"/>
      <c r="F21" s="140">
        <f t="shared" si="0"/>
        <v>336203</v>
      </c>
      <c r="G21" s="94">
        <f t="shared" si="1"/>
        <v>153994</v>
      </c>
      <c r="H21" s="94">
        <f t="shared" si="2"/>
        <v>182209</v>
      </c>
      <c r="I21" s="94">
        <f t="shared" si="5"/>
        <v>336203</v>
      </c>
      <c r="J21" s="94">
        <f t="shared" si="3"/>
        <v>153994</v>
      </c>
      <c r="K21" s="94">
        <f t="shared" si="4"/>
        <v>182209</v>
      </c>
      <c r="L21" s="94">
        <f t="shared" si="6"/>
        <v>331253</v>
      </c>
      <c r="M21" s="94">
        <v>149096</v>
      </c>
      <c r="N21" s="94">
        <v>182157</v>
      </c>
      <c r="O21" s="110"/>
      <c r="P21" s="159"/>
      <c r="Q21" s="154" t="s">
        <v>88</v>
      </c>
      <c r="R21" s="110" t="s">
        <v>89</v>
      </c>
      <c r="S21" s="110" t="s">
        <v>88</v>
      </c>
      <c r="T21" s="94">
        <f t="shared" si="7"/>
        <v>4950</v>
      </c>
      <c r="U21" s="94">
        <v>4898</v>
      </c>
      <c r="V21" s="94">
        <v>52</v>
      </c>
      <c r="W21" s="61" t="s">
        <v>47</v>
      </c>
      <c r="X21" s="61" t="s">
        <v>47</v>
      </c>
      <c r="Y21" s="61" t="s">
        <v>47</v>
      </c>
      <c r="Z21" s="146" t="s">
        <v>47</v>
      </c>
      <c r="AA21" s="146" t="s">
        <v>47</v>
      </c>
      <c r="AB21" s="146" t="s">
        <v>47</v>
      </c>
    </row>
    <row r="22" spans="3:28" s="5" customFormat="1" ht="18" customHeight="1">
      <c r="C22" s="22"/>
      <c r="D22" s="22">
        <v>3</v>
      </c>
      <c r="E22" s="49"/>
      <c r="F22" s="141">
        <f>SUM(G22:H22)</f>
        <v>408306</v>
      </c>
      <c r="G22" s="95">
        <f t="shared" si="1"/>
        <v>191550</v>
      </c>
      <c r="H22" s="95">
        <f t="shared" si="2"/>
        <v>216756</v>
      </c>
      <c r="I22" s="95">
        <f t="shared" si="5"/>
        <v>408194</v>
      </c>
      <c r="J22" s="95">
        <f t="shared" si="3"/>
        <v>191438</v>
      </c>
      <c r="K22" s="95">
        <f t="shared" si="4"/>
        <v>216756</v>
      </c>
      <c r="L22" s="95">
        <f t="shared" si="6"/>
        <v>407629</v>
      </c>
      <c r="M22" s="95">
        <v>190965</v>
      </c>
      <c r="N22" s="95">
        <v>216664</v>
      </c>
      <c r="O22" s="111"/>
      <c r="P22" s="160"/>
      <c r="Q22" s="105" t="s">
        <v>88</v>
      </c>
      <c r="R22" s="142" t="s">
        <v>89</v>
      </c>
      <c r="S22" s="142" t="s">
        <v>89</v>
      </c>
      <c r="T22" s="95">
        <f t="shared" si="7"/>
        <v>565</v>
      </c>
      <c r="U22" s="95">
        <v>473</v>
      </c>
      <c r="V22" s="95">
        <v>92</v>
      </c>
      <c r="W22" s="152" t="s">
        <v>88</v>
      </c>
      <c r="X22" s="152" t="s">
        <v>89</v>
      </c>
      <c r="Y22" s="152" t="s">
        <v>89</v>
      </c>
      <c r="Z22" s="95">
        <f>SUM(AA22:AB22)</f>
        <v>112</v>
      </c>
      <c r="AA22" s="95">
        <v>112</v>
      </c>
      <c r="AB22" s="152" t="s">
        <v>89</v>
      </c>
    </row>
    <row r="23" spans="2:29" s="5" customFormat="1" ht="15" customHeight="1">
      <c r="B23" s="7"/>
      <c r="C23" s="7" t="s">
        <v>58</v>
      </c>
      <c r="D23" s="12"/>
      <c r="E23" s="12"/>
      <c r="F23" s="12"/>
      <c r="G23" s="12"/>
      <c r="O23" s="8"/>
      <c r="P23" s="8"/>
      <c r="U23" s="143"/>
      <c r="V23" s="8"/>
      <c r="W23" s="8"/>
      <c r="X23" s="8"/>
      <c r="AA23" s="65"/>
      <c r="AB23" s="70" t="s">
        <v>85</v>
      </c>
      <c r="AC23" s="8"/>
    </row>
    <row r="24" spans="2:28" s="5" customFormat="1" ht="15" customHeight="1">
      <c r="B24" s="7"/>
      <c r="C24" s="7"/>
      <c r="D24" s="12"/>
      <c r="E24" s="12"/>
      <c r="F24" s="12"/>
      <c r="G24" s="12"/>
      <c r="O24" s="8"/>
      <c r="P24" s="8"/>
      <c r="AA24" s="65"/>
      <c r="AB24" s="65"/>
    </row>
    <row r="25" spans="2:31" s="5" customFormat="1" ht="15" customHeight="1">
      <c r="B25" s="7"/>
      <c r="C25" s="7"/>
      <c r="D25" s="12"/>
      <c r="E25" s="12"/>
      <c r="F25" s="12"/>
      <c r="G25" s="12"/>
      <c r="O25" s="8"/>
      <c r="P25" s="8"/>
      <c r="AD25" s="65"/>
      <c r="AE25" s="65"/>
    </row>
    <row r="26" ht="15" customHeight="1"/>
    <row r="27" ht="15" customHeight="1"/>
    <row r="28" spans="14:17" ht="15" customHeight="1">
      <c r="N28" s="10" t="s">
        <v>36</v>
      </c>
      <c r="Q28" s="11" t="s">
        <v>74</v>
      </c>
    </row>
    <row r="29" spans="2:32" s="5" customFormat="1" ht="15" customHeight="1" thickBot="1">
      <c r="B29" s="7"/>
      <c r="C29" s="7" t="s">
        <v>32</v>
      </c>
      <c r="D29" s="12"/>
      <c r="E29" s="12"/>
      <c r="F29" s="12"/>
      <c r="G29" s="12"/>
      <c r="O29" s="8"/>
      <c r="P29" s="8"/>
      <c r="AD29" s="65"/>
      <c r="AE29" s="65"/>
      <c r="AF29" s="8"/>
    </row>
    <row r="30" spans="3:32" s="5" customFormat="1" ht="18" customHeight="1" thickTop="1">
      <c r="C30" s="175" t="s">
        <v>53</v>
      </c>
      <c r="D30" s="175"/>
      <c r="E30" s="193"/>
      <c r="F30" s="174" t="s">
        <v>33</v>
      </c>
      <c r="G30" s="175"/>
      <c r="H30" s="193"/>
      <c r="I30" s="26"/>
      <c r="J30" s="35" t="s">
        <v>19</v>
      </c>
      <c r="K30" s="13"/>
      <c r="L30" s="35" t="s">
        <v>20</v>
      </c>
      <c r="M30" s="13"/>
      <c r="N30" s="35" t="s">
        <v>21</v>
      </c>
      <c r="O30" s="8"/>
      <c r="P30" s="8"/>
      <c r="Q30" s="36" t="s">
        <v>72</v>
      </c>
      <c r="R30" s="13"/>
      <c r="S30" s="34" t="s">
        <v>73</v>
      </c>
      <c r="T30" s="34"/>
      <c r="U30" s="34" t="s">
        <v>39</v>
      </c>
      <c r="V30" s="34"/>
      <c r="W30" s="34" t="s">
        <v>40</v>
      </c>
      <c r="X30" s="34"/>
      <c r="Y30" s="34" t="s">
        <v>96</v>
      </c>
      <c r="Z30" s="174" t="s">
        <v>57</v>
      </c>
      <c r="AA30" s="175"/>
      <c r="AB30" s="175"/>
      <c r="AC30" s="15"/>
      <c r="AD30" s="27"/>
      <c r="AE30" s="27"/>
      <c r="AF30" s="27"/>
    </row>
    <row r="31" spans="3:32" s="5" customFormat="1" ht="18" customHeight="1">
      <c r="C31" s="230"/>
      <c r="D31" s="230"/>
      <c r="E31" s="231"/>
      <c r="F31" s="176"/>
      <c r="G31" s="177"/>
      <c r="H31" s="189"/>
      <c r="I31" s="189" t="s">
        <v>33</v>
      </c>
      <c r="J31" s="190"/>
      <c r="K31" s="190"/>
      <c r="L31" s="190" t="s">
        <v>14</v>
      </c>
      <c r="M31" s="190"/>
      <c r="N31" s="190"/>
      <c r="O31" s="144"/>
      <c r="P31" s="27"/>
      <c r="Q31" s="232" t="s">
        <v>97</v>
      </c>
      <c r="R31" s="232"/>
      <c r="S31" s="233"/>
      <c r="T31" s="178" t="s">
        <v>28</v>
      </c>
      <c r="U31" s="179"/>
      <c r="V31" s="180"/>
      <c r="W31" s="190" t="s">
        <v>52</v>
      </c>
      <c r="X31" s="190"/>
      <c r="Y31" s="190"/>
      <c r="Z31" s="176"/>
      <c r="AA31" s="177"/>
      <c r="AB31" s="177"/>
      <c r="AC31" s="8"/>
      <c r="AD31" s="8"/>
      <c r="AE31" s="8"/>
      <c r="AF31" s="8"/>
    </row>
    <row r="32" spans="3:28" s="5" customFormat="1" ht="18" customHeight="1">
      <c r="C32" s="177"/>
      <c r="D32" s="177"/>
      <c r="E32" s="189"/>
      <c r="F32" s="28" t="s">
        <v>3</v>
      </c>
      <c r="G32" s="28" t="s">
        <v>34</v>
      </c>
      <c r="H32" s="28" t="s">
        <v>35</v>
      </c>
      <c r="I32" s="29" t="s">
        <v>3</v>
      </c>
      <c r="J32" s="28" t="s">
        <v>34</v>
      </c>
      <c r="K32" s="28" t="s">
        <v>35</v>
      </c>
      <c r="L32" s="29" t="s">
        <v>3</v>
      </c>
      <c r="M32" s="28" t="s">
        <v>34</v>
      </c>
      <c r="N32" s="28" t="s">
        <v>35</v>
      </c>
      <c r="O32" s="145"/>
      <c r="P32" s="8"/>
      <c r="Q32" s="29" t="s">
        <v>3</v>
      </c>
      <c r="R32" s="28" t="s">
        <v>34</v>
      </c>
      <c r="S32" s="29" t="s">
        <v>35</v>
      </c>
      <c r="T32" s="29" t="s">
        <v>3</v>
      </c>
      <c r="U32" s="28" t="s">
        <v>34</v>
      </c>
      <c r="V32" s="28" t="s">
        <v>35</v>
      </c>
      <c r="W32" s="29" t="s">
        <v>3</v>
      </c>
      <c r="X32" s="28" t="s">
        <v>34</v>
      </c>
      <c r="Y32" s="28" t="s">
        <v>35</v>
      </c>
      <c r="Z32" s="29" t="s">
        <v>3</v>
      </c>
      <c r="AA32" s="69" t="s">
        <v>34</v>
      </c>
      <c r="AB32" s="78" t="s">
        <v>35</v>
      </c>
    </row>
    <row r="33" spans="3:28" s="5" customFormat="1" ht="18" customHeight="1">
      <c r="C33" s="16" t="s">
        <v>76</v>
      </c>
      <c r="D33" s="31" t="s">
        <v>16</v>
      </c>
      <c r="E33" s="32" t="s">
        <v>61</v>
      </c>
      <c r="F33" s="44">
        <v>990727</v>
      </c>
      <c r="G33" s="45">
        <v>307843</v>
      </c>
      <c r="H33" s="45">
        <v>682884</v>
      </c>
      <c r="I33" s="94">
        <v>990727</v>
      </c>
      <c r="J33" s="94">
        <v>307843</v>
      </c>
      <c r="K33" s="94">
        <v>682884</v>
      </c>
      <c r="L33" s="94">
        <v>990727</v>
      </c>
      <c r="M33" s="52">
        <v>307843</v>
      </c>
      <c r="N33" s="52">
        <v>682884</v>
      </c>
      <c r="O33" s="45"/>
      <c r="P33" s="45"/>
      <c r="Q33" s="155" t="s">
        <v>47</v>
      </c>
      <c r="R33" s="61" t="s">
        <v>47</v>
      </c>
      <c r="S33" s="61" t="s">
        <v>47</v>
      </c>
      <c r="T33" s="146" t="s">
        <v>47</v>
      </c>
      <c r="U33" s="146" t="s">
        <v>47</v>
      </c>
      <c r="V33" s="146" t="s">
        <v>47</v>
      </c>
      <c r="W33" s="146" t="s">
        <v>47</v>
      </c>
      <c r="X33" s="146" t="s">
        <v>47</v>
      </c>
      <c r="Y33" s="146" t="s">
        <v>47</v>
      </c>
      <c r="Z33" s="61" t="s">
        <v>47</v>
      </c>
      <c r="AA33" s="146" t="s">
        <v>47</v>
      </c>
      <c r="AB33" s="61" t="s">
        <v>47</v>
      </c>
    </row>
    <row r="34" spans="3:28" s="5" customFormat="1" ht="18" customHeight="1">
      <c r="C34" s="32" t="s">
        <v>80</v>
      </c>
      <c r="D34" s="19"/>
      <c r="E34" s="32" t="s">
        <v>75</v>
      </c>
      <c r="F34" s="44">
        <v>1090021</v>
      </c>
      <c r="G34" s="45">
        <v>329745</v>
      </c>
      <c r="H34" s="45">
        <v>760276</v>
      </c>
      <c r="I34" s="147">
        <v>1089638</v>
      </c>
      <c r="J34" s="147">
        <v>329745</v>
      </c>
      <c r="K34" s="147">
        <v>759893</v>
      </c>
      <c r="L34" s="147">
        <v>1088333</v>
      </c>
      <c r="M34" s="52">
        <v>328440</v>
      </c>
      <c r="N34" s="52">
        <v>759893</v>
      </c>
      <c r="O34" s="45"/>
      <c r="P34" s="45"/>
      <c r="Q34" s="156">
        <v>1305</v>
      </c>
      <c r="R34" s="148">
        <v>1305</v>
      </c>
      <c r="S34" s="61" t="s">
        <v>47</v>
      </c>
      <c r="T34" s="146" t="s">
        <v>47</v>
      </c>
      <c r="U34" s="146" t="s">
        <v>47</v>
      </c>
      <c r="V34" s="146" t="s">
        <v>47</v>
      </c>
      <c r="W34" s="137" t="s">
        <v>47</v>
      </c>
      <c r="X34" s="61" t="s">
        <v>47</v>
      </c>
      <c r="Y34" s="61" t="s">
        <v>47</v>
      </c>
      <c r="Z34" s="148">
        <v>383</v>
      </c>
      <c r="AA34" s="137" t="s">
        <v>47</v>
      </c>
      <c r="AB34" s="148">
        <v>383</v>
      </c>
    </row>
    <row r="35" spans="3:28" s="20" customFormat="1" ht="18" customHeight="1">
      <c r="C35" s="33" t="s">
        <v>83</v>
      </c>
      <c r="D35" s="21"/>
      <c r="E35" s="33" t="s">
        <v>84</v>
      </c>
      <c r="F35" s="134">
        <f>SUM(G35:H35)</f>
        <v>1615696</v>
      </c>
      <c r="G35" s="135">
        <f>SUM(G37:G48)</f>
        <v>574353</v>
      </c>
      <c r="H35" s="135">
        <f>SUM(H37:H48)</f>
        <v>1041343</v>
      </c>
      <c r="I35" s="135">
        <f>SUM(J35:K35)</f>
        <v>1615309</v>
      </c>
      <c r="J35" s="135">
        <f>SUM(J37:J48)</f>
        <v>574353</v>
      </c>
      <c r="K35" s="135">
        <f>SUM(K37:K48)</f>
        <v>1040956</v>
      </c>
      <c r="L35" s="135">
        <f>SUM(M35:N35)</f>
        <v>1615309</v>
      </c>
      <c r="M35" s="135">
        <f>SUM(M37:M48)</f>
        <v>574353</v>
      </c>
      <c r="N35" s="135">
        <f>SUM(N37:N48)</f>
        <v>1040956</v>
      </c>
      <c r="O35" s="45"/>
      <c r="P35" s="45"/>
      <c r="Q35" s="155" t="s">
        <v>47</v>
      </c>
      <c r="R35" s="61" t="s">
        <v>47</v>
      </c>
      <c r="S35" s="61" t="s">
        <v>47</v>
      </c>
      <c r="T35" s="146" t="s">
        <v>47</v>
      </c>
      <c r="U35" s="146" t="s">
        <v>47</v>
      </c>
      <c r="V35" s="146" t="s">
        <v>47</v>
      </c>
      <c r="W35" s="137" t="s">
        <v>47</v>
      </c>
      <c r="X35" s="61" t="s">
        <v>47</v>
      </c>
      <c r="Y35" s="61" t="s">
        <v>47</v>
      </c>
      <c r="Z35" s="135">
        <f>SUM(AA35:AB35)</f>
        <v>387</v>
      </c>
      <c r="AA35" s="149" t="s">
        <v>47</v>
      </c>
      <c r="AB35" s="135">
        <f>SUM(AB37:AB48)</f>
        <v>387</v>
      </c>
    </row>
    <row r="36" spans="3:28" s="20" customFormat="1" ht="9" customHeight="1">
      <c r="C36" s="33"/>
      <c r="D36" s="21"/>
      <c r="E36" s="33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58"/>
      <c r="Q36" s="157"/>
      <c r="R36" s="149"/>
      <c r="S36" s="149"/>
      <c r="T36" s="138"/>
      <c r="U36" s="138"/>
      <c r="V36" s="138"/>
      <c r="W36" s="138"/>
      <c r="X36" s="138"/>
      <c r="Y36" s="138"/>
      <c r="Z36" s="138"/>
      <c r="AA36" s="138"/>
      <c r="AB36" s="150"/>
    </row>
    <row r="37" spans="3:28" s="5" customFormat="1" ht="18" customHeight="1">
      <c r="C37" s="16" t="s">
        <v>60</v>
      </c>
      <c r="D37" s="32" t="s">
        <v>42</v>
      </c>
      <c r="E37" s="8" t="s">
        <v>8</v>
      </c>
      <c r="F37" s="140">
        <f aca="true" t="shared" si="8" ref="F37:F48">SUM(G37:H37)</f>
        <v>112679</v>
      </c>
      <c r="G37" s="94">
        <f aca="true" t="shared" si="9" ref="G37:G48">SUM(J37,AA37)</f>
        <v>27312</v>
      </c>
      <c r="H37" s="94">
        <f aca="true" t="shared" si="10" ref="H37:H48">SUM(K37,AB37)</f>
        <v>85367</v>
      </c>
      <c r="I37" s="94">
        <f>SUM(J37:K37)</f>
        <v>112679</v>
      </c>
      <c r="J37" s="94">
        <f aca="true" t="shared" si="11" ref="J37:J48">SUM(M37,R37,U37,X37)</f>
        <v>27312</v>
      </c>
      <c r="K37" s="94">
        <f aca="true" t="shared" si="12" ref="K37:K48">SUM(N37,V37,Y37,S37)</f>
        <v>85367</v>
      </c>
      <c r="L37" s="94">
        <f>SUM(M37:N37)</f>
        <v>112679</v>
      </c>
      <c r="M37" s="94">
        <v>27312</v>
      </c>
      <c r="N37" s="94">
        <v>85367</v>
      </c>
      <c r="O37" s="94"/>
      <c r="P37" s="161"/>
      <c r="Q37" s="155" t="s">
        <v>47</v>
      </c>
      <c r="R37" s="61" t="s">
        <v>47</v>
      </c>
      <c r="S37" s="146" t="s">
        <v>47</v>
      </c>
      <c r="T37" s="61" t="s">
        <v>47</v>
      </c>
      <c r="U37" s="146" t="s">
        <v>47</v>
      </c>
      <c r="V37" s="61" t="s">
        <v>47</v>
      </c>
      <c r="W37" s="146" t="s">
        <v>47</v>
      </c>
      <c r="X37" s="61" t="s">
        <v>47</v>
      </c>
      <c r="Y37" s="146" t="s">
        <v>47</v>
      </c>
      <c r="Z37" s="61" t="s">
        <v>47</v>
      </c>
      <c r="AA37" s="146" t="s">
        <v>47</v>
      </c>
      <c r="AB37" s="61" t="s">
        <v>47</v>
      </c>
    </row>
    <row r="38" spans="4:28" s="5" customFormat="1" ht="18" customHeight="1">
      <c r="D38" s="16">
        <v>5</v>
      </c>
      <c r="E38" s="48"/>
      <c r="F38" s="140">
        <f t="shared" si="8"/>
        <v>111341</v>
      </c>
      <c r="G38" s="94">
        <f t="shared" si="9"/>
        <v>28066</v>
      </c>
      <c r="H38" s="94">
        <f t="shared" si="10"/>
        <v>83275</v>
      </c>
      <c r="I38" s="94">
        <f aca="true" t="shared" si="13" ref="I38:I48">SUM(J38:K38)</f>
        <v>111341</v>
      </c>
      <c r="J38" s="94">
        <f t="shared" si="11"/>
        <v>28066</v>
      </c>
      <c r="K38" s="94">
        <f t="shared" si="12"/>
        <v>83275</v>
      </c>
      <c r="L38" s="94">
        <f aca="true" t="shared" si="14" ref="L38:L47">SUM(M38:N38)</f>
        <v>111341</v>
      </c>
      <c r="M38" s="94">
        <v>28066</v>
      </c>
      <c r="N38" s="94">
        <v>83275</v>
      </c>
      <c r="O38" s="94"/>
      <c r="P38" s="161"/>
      <c r="Q38" s="155" t="s">
        <v>47</v>
      </c>
      <c r="R38" s="61" t="s">
        <v>47</v>
      </c>
      <c r="S38" s="146" t="s">
        <v>47</v>
      </c>
      <c r="T38" s="61" t="s">
        <v>47</v>
      </c>
      <c r="U38" s="146" t="s">
        <v>47</v>
      </c>
      <c r="V38" s="61" t="s">
        <v>47</v>
      </c>
      <c r="W38" s="146" t="s">
        <v>47</v>
      </c>
      <c r="X38" s="61" t="s">
        <v>47</v>
      </c>
      <c r="Y38" s="146" t="s">
        <v>47</v>
      </c>
      <c r="Z38" s="61" t="s">
        <v>47</v>
      </c>
      <c r="AA38" s="146" t="s">
        <v>47</v>
      </c>
      <c r="AB38" s="61" t="s">
        <v>47</v>
      </c>
    </row>
    <row r="39" spans="4:28" s="5" customFormat="1" ht="18" customHeight="1">
      <c r="D39" s="16">
        <v>6</v>
      </c>
      <c r="E39" s="48"/>
      <c r="F39" s="140">
        <f t="shared" si="8"/>
        <v>136571</v>
      </c>
      <c r="G39" s="94">
        <f t="shared" si="9"/>
        <v>54206</v>
      </c>
      <c r="H39" s="94">
        <f t="shared" si="10"/>
        <v>82365</v>
      </c>
      <c r="I39" s="94">
        <f t="shared" si="13"/>
        <v>136437</v>
      </c>
      <c r="J39" s="94">
        <f t="shared" si="11"/>
        <v>54206</v>
      </c>
      <c r="K39" s="94">
        <f t="shared" si="12"/>
        <v>82231</v>
      </c>
      <c r="L39" s="94">
        <f t="shared" si="14"/>
        <v>136437</v>
      </c>
      <c r="M39" s="94">
        <v>54206</v>
      </c>
      <c r="N39" s="94">
        <v>82231</v>
      </c>
      <c r="O39" s="94"/>
      <c r="P39" s="161"/>
      <c r="Q39" s="155" t="s">
        <v>47</v>
      </c>
      <c r="R39" s="61" t="s">
        <v>47</v>
      </c>
      <c r="S39" s="146" t="s">
        <v>47</v>
      </c>
      <c r="T39" s="61" t="s">
        <v>47</v>
      </c>
      <c r="U39" s="146" t="s">
        <v>47</v>
      </c>
      <c r="V39" s="61" t="s">
        <v>47</v>
      </c>
      <c r="W39" s="146" t="s">
        <v>47</v>
      </c>
      <c r="X39" s="61" t="s">
        <v>47</v>
      </c>
      <c r="Y39" s="146" t="s">
        <v>47</v>
      </c>
      <c r="Z39" s="94">
        <f>SUM(AA39:AB39)</f>
        <v>134</v>
      </c>
      <c r="AA39" s="146" t="s">
        <v>47</v>
      </c>
      <c r="AB39" s="94">
        <v>134</v>
      </c>
    </row>
    <row r="40" spans="4:28" s="5" customFormat="1" ht="18" customHeight="1">
      <c r="D40" s="16">
        <v>7</v>
      </c>
      <c r="E40" s="48"/>
      <c r="F40" s="140">
        <f t="shared" si="8"/>
        <v>121323</v>
      </c>
      <c r="G40" s="94">
        <f t="shared" si="9"/>
        <v>44079</v>
      </c>
      <c r="H40" s="94">
        <f t="shared" si="10"/>
        <v>77244</v>
      </c>
      <c r="I40" s="94">
        <f t="shared" si="13"/>
        <v>121323</v>
      </c>
      <c r="J40" s="94">
        <f t="shared" si="11"/>
        <v>44079</v>
      </c>
      <c r="K40" s="94">
        <f t="shared" si="12"/>
        <v>77244</v>
      </c>
      <c r="L40" s="94">
        <f t="shared" si="14"/>
        <v>121323</v>
      </c>
      <c r="M40" s="94">
        <v>44079</v>
      </c>
      <c r="N40" s="94">
        <v>77244</v>
      </c>
      <c r="O40" s="94"/>
      <c r="P40" s="161"/>
      <c r="Q40" s="155" t="s">
        <v>47</v>
      </c>
      <c r="R40" s="61" t="s">
        <v>47</v>
      </c>
      <c r="S40" s="146" t="s">
        <v>47</v>
      </c>
      <c r="T40" s="61" t="s">
        <v>47</v>
      </c>
      <c r="U40" s="146" t="s">
        <v>47</v>
      </c>
      <c r="V40" s="61" t="s">
        <v>47</v>
      </c>
      <c r="W40" s="146" t="s">
        <v>47</v>
      </c>
      <c r="X40" s="61" t="s">
        <v>47</v>
      </c>
      <c r="Y40" s="146" t="s">
        <v>47</v>
      </c>
      <c r="Z40" s="61" t="s">
        <v>47</v>
      </c>
      <c r="AA40" s="146" t="s">
        <v>47</v>
      </c>
      <c r="AB40" s="61" t="s">
        <v>47</v>
      </c>
    </row>
    <row r="41" spans="4:28" s="5" customFormat="1" ht="18" customHeight="1">
      <c r="D41" s="16">
        <v>8</v>
      </c>
      <c r="E41" s="48"/>
      <c r="F41" s="140">
        <f t="shared" si="8"/>
        <v>114147</v>
      </c>
      <c r="G41" s="94">
        <f t="shared" si="9"/>
        <v>42494</v>
      </c>
      <c r="H41" s="94">
        <f t="shared" si="10"/>
        <v>71653</v>
      </c>
      <c r="I41" s="94">
        <f t="shared" si="13"/>
        <v>114147</v>
      </c>
      <c r="J41" s="94">
        <f t="shared" si="11"/>
        <v>42494</v>
      </c>
      <c r="K41" s="94">
        <f t="shared" si="12"/>
        <v>71653</v>
      </c>
      <c r="L41" s="94">
        <f t="shared" si="14"/>
        <v>114147</v>
      </c>
      <c r="M41" s="94">
        <v>42494</v>
      </c>
      <c r="N41" s="94">
        <v>71653</v>
      </c>
      <c r="O41" s="94"/>
      <c r="P41" s="161"/>
      <c r="Q41" s="155" t="s">
        <v>47</v>
      </c>
      <c r="R41" s="61" t="s">
        <v>47</v>
      </c>
      <c r="S41" s="146" t="s">
        <v>47</v>
      </c>
      <c r="T41" s="61" t="s">
        <v>47</v>
      </c>
      <c r="U41" s="146" t="s">
        <v>47</v>
      </c>
      <c r="V41" s="61" t="s">
        <v>47</v>
      </c>
      <c r="W41" s="146" t="s">
        <v>47</v>
      </c>
      <c r="X41" s="61" t="s">
        <v>47</v>
      </c>
      <c r="Y41" s="146" t="s">
        <v>47</v>
      </c>
      <c r="Z41" s="61" t="s">
        <v>47</v>
      </c>
      <c r="AA41" s="146" t="s">
        <v>47</v>
      </c>
      <c r="AB41" s="61" t="s">
        <v>47</v>
      </c>
    </row>
    <row r="42" spans="4:28" s="5" customFormat="1" ht="18" customHeight="1">
      <c r="D42" s="16">
        <v>9</v>
      </c>
      <c r="E42" s="48"/>
      <c r="F42" s="140">
        <f t="shared" si="8"/>
        <v>130322</v>
      </c>
      <c r="G42" s="94">
        <f t="shared" si="9"/>
        <v>43194</v>
      </c>
      <c r="H42" s="94">
        <f t="shared" si="10"/>
        <v>87128</v>
      </c>
      <c r="I42" s="94">
        <f t="shared" si="13"/>
        <v>130322</v>
      </c>
      <c r="J42" s="94">
        <f t="shared" si="11"/>
        <v>43194</v>
      </c>
      <c r="K42" s="94">
        <f t="shared" si="12"/>
        <v>87128</v>
      </c>
      <c r="L42" s="94">
        <f t="shared" si="14"/>
        <v>130322</v>
      </c>
      <c r="M42" s="94">
        <v>43194</v>
      </c>
      <c r="N42" s="94">
        <v>87128</v>
      </c>
      <c r="O42" s="94"/>
      <c r="P42" s="161"/>
      <c r="Q42" s="155" t="s">
        <v>47</v>
      </c>
      <c r="R42" s="61" t="s">
        <v>47</v>
      </c>
      <c r="S42" s="146" t="s">
        <v>47</v>
      </c>
      <c r="T42" s="61" t="s">
        <v>47</v>
      </c>
      <c r="U42" s="146" t="s">
        <v>47</v>
      </c>
      <c r="V42" s="61" t="s">
        <v>47</v>
      </c>
      <c r="W42" s="146" t="s">
        <v>47</v>
      </c>
      <c r="X42" s="61" t="s">
        <v>47</v>
      </c>
      <c r="Y42" s="146" t="s">
        <v>47</v>
      </c>
      <c r="Z42" s="61" t="s">
        <v>47</v>
      </c>
      <c r="AA42" s="146" t="s">
        <v>47</v>
      </c>
      <c r="AB42" s="61" t="s">
        <v>47</v>
      </c>
    </row>
    <row r="43" spans="4:28" s="5" customFormat="1" ht="18" customHeight="1">
      <c r="D43" s="16">
        <v>10</v>
      </c>
      <c r="E43" s="48"/>
      <c r="F43" s="140">
        <f t="shared" si="8"/>
        <v>145020</v>
      </c>
      <c r="G43" s="94">
        <f t="shared" si="9"/>
        <v>51617</v>
      </c>
      <c r="H43" s="94">
        <f t="shared" si="10"/>
        <v>93403</v>
      </c>
      <c r="I43" s="94">
        <f t="shared" si="13"/>
        <v>145020</v>
      </c>
      <c r="J43" s="94">
        <f t="shared" si="11"/>
        <v>51617</v>
      </c>
      <c r="K43" s="94">
        <f t="shared" si="12"/>
        <v>93403</v>
      </c>
      <c r="L43" s="94">
        <f t="shared" si="14"/>
        <v>145020</v>
      </c>
      <c r="M43" s="94">
        <v>51617</v>
      </c>
      <c r="N43" s="94">
        <v>93403</v>
      </c>
      <c r="O43" s="94"/>
      <c r="P43" s="161"/>
      <c r="Q43" s="155" t="s">
        <v>47</v>
      </c>
      <c r="R43" s="61" t="s">
        <v>47</v>
      </c>
      <c r="S43" s="146" t="s">
        <v>47</v>
      </c>
      <c r="T43" s="61" t="s">
        <v>47</v>
      </c>
      <c r="U43" s="146" t="s">
        <v>47</v>
      </c>
      <c r="V43" s="61" t="s">
        <v>47</v>
      </c>
      <c r="W43" s="146" t="s">
        <v>47</v>
      </c>
      <c r="X43" s="61" t="s">
        <v>47</v>
      </c>
      <c r="Y43" s="146" t="s">
        <v>47</v>
      </c>
      <c r="Z43" s="61" t="s">
        <v>47</v>
      </c>
      <c r="AA43" s="146" t="s">
        <v>47</v>
      </c>
      <c r="AB43" s="61" t="s">
        <v>47</v>
      </c>
    </row>
    <row r="44" spans="4:28" s="5" customFormat="1" ht="18" customHeight="1">
      <c r="D44" s="16">
        <v>11</v>
      </c>
      <c r="E44" s="48"/>
      <c r="F44" s="140">
        <f t="shared" si="8"/>
        <v>146054</v>
      </c>
      <c r="G44" s="94">
        <f t="shared" si="9"/>
        <v>57030</v>
      </c>
      <c r="H44" s="94">
        <f t="shared" si="10"/>
        <v>89024</v>
      </c>
      <c r="I44" s="94">
        <f t="shared" si="13"/>
        <v>146054</v>
      </c>
      <c r="J44" s="94">
        <f t="shared" si="11"/>
        <v>57030</v>
      </c>
      <c r="K44" s="94">
        <f t="shared" si="12"/>
        <v>89024</v>
      </c>
      <c r="L44" s="94">
        <f t="shared" si="14"/>
        <v>146054</v>
      </c>
      <c r="M44" s="94">
        <v>57030</v>
      </c>
      <c r="N44" s="94">
        <v>89024</v>
      </c>
      <c r="O44" s="94"/>
      <c r="P44" s="161"/>
      <c r="Q44" s="155" t="s">
        <v>47</v>
      </c>
      <c r="R44" s="61" t="s">
        <v>47</v>
      </c>
      <c r="S44" s="146" t="s">
        <v>47</v>
      </c>
      <c r="T44" s="61" t="s">
        <v>47</v>
      </c>
      <c r="U44" s="146" t="s">
        <v>47</v>
      </c>
      <c r="V44" s="61" t="s">
        <v>47</v>
      </c>
      <c r="W44" s="146" t="s">
        <v>47</v>
      </c>
      <c r="X44" s="61" t="s">
        <v>47</v>
      </c>
      <c r="Y44" s="146" t="s">
        <v>47</v>
      </c>
      <c r="Z44" s="61" t="s">
        <v>47</v>
      </c>
      <c r="AA44" s="146" t="s">
        <v>47</v>
      </c>
      <c r="AB44" s="61" t="s">
        <v>47</v>
      </c>
    </row>
    <row r="45" spans="4:28" s="5" customFormat="1" ht="18" customHeight="1">
      <c r="D45" s="16">
        <v>12</v>
      </c>
      <c r="E45" s="48"/>
      <c r="F45" s="140">
        <f t="shared" si="8"/>
        <v>172898</v>
      </c>
      <c r="G45" s="94">
        <f t="shared" si="9"/>
        <v>66416</v>
      </c>
      <c r="H45" s="94">
        <f t="shared" si="10"/>
        <v>106482</v>
      </c>
      <c r="I45" s="94">
        <f t="shared" si="13"/>
        <v>172898</v>
      </c>
      <c r="J45" s="94">
        <f t="shared" si="11"/>
        <v>66416</v>
      </c>
      <c r="K45" s="94">
        <f t="shared" si="12"/>
        <v>106482</v>
      </c>
      <c r="L45" s="94">
        <f t="shared" si="14"/>
        <v>172898</v>
      </c>
      <c r="M45" s="94">
        <v>66416</v>
      </c>
      <c r="N45" s="94">
        <v>106482</v>
      </c>
      <c r="O45" s="94"/>
      <c r="P45" s="161"/>
      <c r="Q45" s="155" t="s">
        <v>47</v>
      </c>
      <c r="R45" s="61" t="s">
        <v>47</v>
      </c>
      <c r="S45" s="146" t="s">
        <v>47</v>
      </c>
      <c r="T45" s="61" t="s">
        <v>47</v>
      </c>
      <c r="U45" s="146" t="s">
        <v>47</v>
      </c>
      <c r="V45" s="61" t="s">
        <v>47</v>
      </c>
      <c r="W45" s="146" t="s">
        <v>47</v>
      </c>
      <c r="X45" s="61" t="s">
        <v>47</v>
      </c>
      <c r="Y45" s="146" t="s">
        <v>47</v>
      </c>
      <c r="Z45" s="61" t="s">
        <v>47</v>
      </c>
      <c r="AA45" s="146" t="s">
        <v>47</v>
      </c>
      <c r="AB45" s="61" t="s">
        <v>47</v>
      </c>
    </row>
    <row r="46" spans="3:28" s="5" customFormat="1" ht="18" customHeight="1">
      <c r="C46" s="16" t="s">
        <v>78</v>
      </c>
      <c r="D46" s="32" t="s">
        <v>43</v>
      </c>
      <c r="E46" s="8" t="s">
        <v>8</v>
      </c>
      <c r="F46" s="140">
        <f t="shared" si="8"/>
        <v>142130</v>
      </c>
      <c r="G46" s="94">
        <f t="shared" si="9"/>
        <v>51005</v>
      </c>
      <c r="H46" s="94">
        <f t="shared" si="10"/>
        <v>91125</v>
      </c>
      <c r="I46" s="94">
        <f t="shared" si="13"/>
        <v>142130</v>
      </c>
      <c r="J46" s="94">
        <f t="shared" si="11"/>
        <v>51005</v>
      </c>
      <c r="K46" s="94">
        <f t="shared" si="12"/>
        <v>91125</v>
      </c>
      <c r="L46" s="94">
        <f t="shared" si="14"/>
        <v>142130</v>
      </c>
      <c r="M46" s="94">
        <v>51005</v>
      </c>
      <c r="N46" s="94">
        <v>91125</v>
      </c>
      <c r="O46" s="94"/>
      <c r="P46" s="161"/>
      <c r="Q46" s="155" t="s">
        <v>47</v>
      </c>
      <c r="R46" s="61" t="s">
        <v>47</v>
      </c>
      <c r="S46" s="146" t="s">
        <v>47</v>
      </c>
      <c r="T46" s="61" t="s">
        <v>47</v>
      </c>
      <c r="U46" s="146" t="s">
        <v>47</v>
      </c>
      <c r="V46" s="61" t="s">
        <v>47</v>
      </c>
      <c r="W46" s="146" t="s">
        <v>47</v>
      </c>
      <c r="X46" s="61" t="s">
        <v>47</v>
      </c>
      <c r="Y46" s="146" t="s">
        <v>47</v>
      </c>
      <c r="Z46" s="61" t="s">
        <v>47</v>
      </c>
      <c r="AA46" s="146" t="s">
        <v>47</v>
      </c>
      <c r="AB46" s="61" t="s">
        <v>47</v>
      </c>
    </row>
    <row r="47" spans="4:28" s="5" customFormat="1" ht="18" customHeight="1">
      <c r="D47" s="16">
        <v>2</v>
      </c>
      <c r="E47" s="48"/>
      <c r="F47" s="140">
        <f t="shared" si="8"/>
        <v>133210</v>
      </c>
      <c r="G47" s="94">
        <f t="shared" si="9"/>
        <v>50444</v>
      </c>
      <c r="H47" s="94">
        <f t="shared" si="10"/>
        <v>82766</v>
      </c>
      <c r="I47" s="94">
        <f t="shared" si="13"/>
        <v>132957</v>
      </c>
      <c r="J47" s="94">
        <f t="shared" si="11"/>
        <v>50444</v>
      </c>
      <c r="K47" s="94">
        <f t="shared" si="12"/>
        <v>82513</v>
      </c>
      <c r="L47" s="94">
        <f t="shared" si="14"/>
        <v>132957</v>
      </c>
      <c r="M47" s="94">
        <v>50444</v>
      </c>
      <c r="N47" s="94">
        <v>82513</v>
      </c>
      <c r="O47" s="94"/>
      <c r="P47" s="161"/>
      <c r="Q47" s="155" t="s">
        <v>47</v>
      </c>
      <c r="R47" s="61" t="s">
        <v>47</v>
      </c>
      <c r="S47" s="146" t="s">
        <v>47</v>
      </c>
      <c r="T47" s="61" t="s">
        <v>47</v>
      </c>
      <c r="U47" s="146" t="s">
        <v>47</v>
      </c>
      <c r="V47" s="61" t="s">
        <v>47</v>
      </c>
      <c r="W47" s="146" t="s">
        <v>47</v>
      </c>
      <c r="X47" s="61" t="s">
        <v>47</v>
      </c>
      <c r="Y47" s="146" t="s">
        <v>47</v>
      </c>
      <c r="Z47" s="94">
        <f>SUM(AA47:AB47)</f>
        <v>253</v>
      </c>
      <c r="AA47" s="146" t="s">
        <v>47</v>
      </c>
      <c r="AB47" s="94">
        <v>253</v>
      </c>
    </row>
    <row r="48" spans="3:28" s="5" customFormat="1" ht="18" customHeight="1">
      <c r="C48" s="22"/>
      <c r="D48" s="22">
        <v>3</v>
      </c>
      <c r="E48" s="49"/>
      <c r="F48" s="141">
        <f t="shared" si="8"/>
        <v>150001</v>
      </c>
      <c r="G48" s="95">
        <f t="shared" si="9"/>
        <v>58490</v>
      </c>
      <c r="H48" s="95">
        <f t="shared" si="10"/>
        <v>91511</v>
      </c>
      <c r="I48" s="95">
        <f t="shared" si="13"/>
        <v>150001</v>
      </c>
      <c r="J48" s="95">
        <f t="shared" si="11"/>
        <v>58490</v>
      </c>
      <c r="K48" s="95">
        <f t="shared" si="12"/>
        <v>91511</v>
      </c>
      <c r="L48" s="95">
        <f>SUM(M48:N48)</f>
        <v>150001</v>
      </c>
      <c r="M48" s="95">
        <v>58490</v>
      </c>
      <c r="N48" s="151">
        <v>91511</v>
      </c>
      <c r="O48" s="96"/>
      <c r="P48" s="162"/>
      <c r="Q48" s="234" t="s">
        <v>92</v>
      </c>
      <c r="R48" s="152" t="s">
        <v>48</v>
      </c>
      <c r="S48" s="234" t="s">
        <v>92</v>
      </c>
      <c r="T48" s="152" t="s">
        <v>48</v>
      </c>
      <c r="U48" s="234" t="s">
        <v>92</v>
      </c>
      <c r="V48" s="152" t="s">
        <v>48</v>
      </c>
      <c r="W48" s="234" t="s">
        <v>92</v>
      </c>
      <c r="X48" s="152" t="s">
        <v>48</v>
      </c>
      <c r="Y48" s="234" t="s">
        <v>92</v>
      </c>
      <c r="Z48" s="152" t="s">
        <v>48</v>
      </c>
      <c r="AA48" s="234" t="s">
        <v>92</v>
      </c>
      <c r="AB48" s="152" t="s">
        <v>48</v>
      </c>
    </row>
    <row r="49" spans="2:30" s="5" customFormat="1" ht="15" customHeight="1">
      <c r="B49" s="7"/>
      <c r="C49" s="7" t="s">
        <v>58</v>
      </c>
      <c r="D49" s="12"/>
      <c r="E49" s="12"/>
      <c r="F49" s="12"/>
      <c r="G49" s="12"/>
      <c r="O49" s="8"/>
      <c r="P49" s="8"/>
      <c r="AA49" s="65"/>
      <c r="AB49" s="70" t="s">
        <v>85</v>
      </c>
      <c r="AD49" s="6"/>
    </row>
    <row r="50" spans="2:28" s="5" customFormat="1" ht="15" customHeight="1">
      <c r="B50" s="7"/>
      <c r="C50" s="7"/>
      <c r="D50" s="12"/>
      <c r="E50" s="12"/>
      <c r="F50" s="12"/>
      <c r="G50" s="12"/>
      <c r="O50" s="8"/>
      <c r="P50" s="8"/>
      <c r="AA50" s="65"/>
      <c r="AB50" s="65"/>
    </row>
  </sheetData>
  <sheetProtection/>
  <mergeCells count="16">
    <mergeCell ref="W5:Y5"/>
    <mergeCell ref="T31:V31"/>
    <mergeCell ref="L5:N5"/>
    <mergeCell ref="T5:V5"/>
    <mergeCell ref="Q5:S5"/>
    <mergeCell ref="Q31:S31"/>
    <mergeCell ref="C4:E6"/>
    <mergeCell ref="Z4:AB5"/>
    <mergeCell ref="C30:E32"/>
    <mergeCell ref="Z30:AB31"/>
    <mergeCell ref="I5:K5"/>
    <mergeCell ref="W31:Y31"/>
    <mergeCell ref="I31:K31"/>
    <mergeCell ref="F30:H31"/>
    <mergeCell ref="L31:N31"/>
    <mergeCell ref="F4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8" r:id="rId1"/>
  <ignoredErrors>
    <ignoredError sqref="D9 D35 E7:E9 E33:E35 C34:C35 C8:C9" numberStoredAsText="1"/>
    <ignoredError sqref="L9 I35 T9 Q9 I9 L35 Z35 Z9 AB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2015-12-14T07:24:00Z</cp:lastPrinted>
  <dcterms:created xsi:type="dcterms:W3CDTF">1999-03-25T07:19:40Z</dcterms:created>
  <dcterms:modified xsi:type="dcterms:W3CDTF">2017-03-06T08:31:48Z</dcterms:modified>
  <cp:category/>
  <cp:version/>
  <cp:contentType/>
  <cp:contentStatus/>
</cp:coreProperties>
</file>